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1275" yWindow="-195" windowWidth="15240" windowHeight="11055"/>
  </bookViews>
  <sheets>
    <sheet name="Indice" sheetId="10" r:id="rId1"/>
    <sheet name="I.1a" sheetId="1" r:id="rId2"/>
    <sheet name="I.1b" sheetId="47" r:id="rId3"/>
    <sheet name="I.1c" sheetId="55" r:id="rId4"/>
    <sheet name="I.1d" sheetId="58" r:id="rId5"/>
    <sheet name="I.2a" sheetId="3" r:id="rId6"/>
    <sheet name="I.2b" sheetId="48" r:id="rId7"/>
    <sheet name="I.2c" sheetId="56" r:id="rId8"/>
    <sheet name="I.2d" sheetId="59" r:id="rId9"/>
    <sheet name="I.3a" sheetId="12" r:id="rId10"/>
    <sheet name="I.3b" sheetId="49" r:id="rId11"/>
    <sheet name="I.3c" sheetId="57" r:id="rId12"/>
    <sheet name="I.3d" sheetId="60" r:id="rId13"/>
    <sheet name="I.4" sheetId="50" r:id="rId14"/>
    <sheet name="I.5a" sheetId="53" r:id="rId15"/>
    <sheet name="I.5b" sheetId="61" r:id="rId16"/>
    <sheet name="I.6" sheetId="40" r:id="rId17"/>
    <sheet name="I.7" sheetId="41" r:id="rId18"/>
    <sheet name="I.8" sheetId="54" r:id="rId19"/>
    <sheet name="I.9" sheetId="46" r:id="rId20"/>
  </sheets>
  <definedNames>
    <definedName name="_xlnm.Print_Area" localSheetId="17">I.7!$A$1:$C$17</definedName>
    <definedName name="_xlnm.Print_Area" localSheetId="19">I.9!$A$1:$B$23</definedName>
  </definedNames>
  <calcPr calcId="145621"/>
</workbook>
</file>

<file path=xl/calcChain.xml><?xml version="1.0" encoding="utf-8"?>
<calcChain xmlns="http://schemas.openxmlformats.org/spreadsheetml/2006/main">
  <c r="I52" i="61" l="1"/>
  <c r="I42" i="61"/>
  <c r="I36" i="61"/>
  <c r="I33" i="61"/>
  <c r="I32" i="61"/>
  <c r="I29" i="61"/>
  <c r="E28" i="61"/>
  <c r="E26" i="61"/>
  <c r="E24" i="61"/>
  <c r="I18" i="61"/>
  <c r="Q14" i="61"/>
  <c r="P14" i="61"/>
  <c r="O14" i="61"/>
  <c r="N14" i="61"/>
  <c r="M14" i="61"/>
  <c r="L14" i="61"/>
  <c r="K14" i="61"/>
  <c r="J14" i="61"/>
  <c r="I14" i="61"/>
  <c r="H14" i="61"/>
  <c r="G14" i="61"/>
  <c r="F14" i="61"/>
  <c r="E14" i="61"/>
  <c r="D14" i="61"/>
  <c r="E27" i="61" l="1"/>
  <c r="E21" i="61"/>
  <c r="E22" i="61"/>
  <c r="I17" i="61"/>
  <c r="E23" i="61"/>
  <c r="I31" i="61"/>
  <c r="I34" i="61"/>
  <c r="I35" i="61"/>
  <c r="I40" i="61"/>
  <c r="I46" i="61"/>
  <c r="I51" i="61"/>
  <c r="I47" i="61"/>
  <c r="I38" i="61"/>
  <c r="I43" i="61"/>
  <c r="I48" i="61"/>
  <c r="E19" i="61"/>
  <c r="I30" i="61"/>
  <c r="I39" i="61"/>
  <c r="I44" i="61"/>
  <c r="I50" i="61"/>
  <c r="C20" i="60" l="1"/>
  <c r="B20" i="60"/>
  <c r="D20" i="60" l="1"/>
  <c r="E20" i="60"/>
  <c r="F9" i="60"/>
  <c r="F10" i="60"/>
  <c r="F11" i="60"/>
  <c r="F12" i="60"/>
  <c r="F13" i="60"/>
  <c r="F14" i="60"/>
  <c r="F15" i="60"/>
  <c r="F16" i="60"/>
  <c r="F17" i="60"/>
  <c r="F18" i="60"/>
  <c r="F19" i="60"/>
  <c r="F8" i="60"/>
  <c r="F20" i="60" l="1"/>
  <c r="C20" i="57" l="1"/>
  <c r="F18" i="57"/>
  <c r="F16" i="57"/>
  <c r="F14" i="57"/>
  <c r="F12" i="57"/>
  <c r="F10" i="57"/>
  <c r="D20" i="57" l="1"/>
  <c r="E20" i="57"/>
  <c r="F9" i="57"/>
  <c r="F13" i="57"/>
  <c r="F17" i="57"/>
  <c r="F11" i="57"/>
  <c r="F15" i="57"/>
  <c r="F19" i="57"/>
  <c r="B20" i="57"/>
  <c r="F8" i="57"/>
  <c r="F20" i="57" l="1"/>
  <c r="N13" i="53" l="1"/>
  <c r="Q13" i="53" s="1"/>
  <c r="R13" i="53" s="1"/>
  <c r="N11" i="53"/>
  <c r="Q11" i="53" s="1"/>
  <c r="R11" i="53" s="1"/>
  <c r="O14" i="53"/>
  <c r="K14" i="53"/>
  <c r="N8" i="53"/>
  <c r="N12" i="53"/>
  <c r="Q12" i="53" s="1"/>
  <c r="R12" i="53" s="1"/>
  <c r="N10" i="53"/>
  <c r="Q10" i="53" s="1"/>
  <c r="R10" i="53" s="1"/>
  <c r="N9" i="53"/>
  <c r="Q9" i="53" s="1"/>
  <c r="R9" i="53" s="1"/>
  <c r="N14" i="53" l="1"/>
  <c r="Q14" i="53" s="1"/>
  <c r="R14" i="53" s="1"/>
  <c r="Q8" i="53"/>
  <c r="R8" i="53" s="1"/>
  <c r="I25" i="47" l="1"/>
  <c r="H25" i="47"/>
  <c r="C25" i="47"/>
  <c r="G25" i="47"/>
  <c r="F25" i="47"/>
  <c r="D25" i="47"/>
  <c r="I16" i="47"/>
  <c r="I11" i="47"/>
  <c r="I15" i="47" l="1"/>
  <c r="C20" i="49" l="1"/>
  <c r="F10" i="49" l="1"/>
  <c r="F13" i="49"/>
  <c r="F17" i="49"/>
  <c r="D20" i="49"/>
  <c r="F18" i="49"/>
  <c r="F12" i="49"/>
  <c r="F11" i="49"/>
  <c r="F19" i="49"/>
  <c r="E20" i="49"/>
  <c r="F16" i="49"/>
  <c r="F14" i="49"/>
  <c r="F15" i="49"/>
  <c r="F9" i="49"/>
  <c r="F8" i="49" l="1"/>
  <c r="F20" i="49" s="1"/>
  <c r="B20" i="49"/>
  <c r="C20" i="12" l="1"/>
  <c r="E20" i="12"/>
  <c r="F15" i="12"/>
  <c r="F11" i="12"/>
  <c r="F12" i="12"/>
  <c r="F13" i="12"/>
  <c r="F10" i="12"/>
  <c r="F18" i="12"/>
  <c r="F16" i="12"/>
  <c r="D20" i="12"/>
  <c r="F9" i="12"/>
  <c r="F14" i="12"/>
  <c r="F19" i="12"/>
  <c r="B20" i="12"/>
  <c r="F8" i="12"/>
  <c r="F17" i="12"/>
  <c r="F20" i="12" l="1"/>
</calcChain>
</file>

<file path=xl/sharedStrings.xml><?xml version="1.0" encoding="utf-8"?>
<sst xmlns="http://schemas.openxmlformats.org/spreadsheetml/2006/main" count="605" uniqueCount="212">
  <si>
    <t>Unidade: miles de euros. Prezos correntes</t>
  </si>
  <si>
    <t>Soldos e salarios</t>
  </si>
  <si>
    <t>Conta de explotación</t>
  </si>
  <si>
    <t>Matriz de Contabilidade Social</t>
  </si>
  <si>
    <t>1. Valor engadido bruto: soldos e salarios por sexo, rama e nivel educativo e renda mixta por rama e sexo</t>
  </si>
  <si>
    <t>MATRIZ DE CONTABILIDADE SOCIAL</t>
  </si>
  <si>
    <t>A</t>
  </si>
  <si>
    <t>B,D,E</t>
  </si>
  <si>
    <t>C</t>
  </si>
  <si>
    <t>F</t>
  </si>
  <si>
    <t>G-N</t>
  </si>
  <si>
    <t>O-T</t>
  </si>
  <si>
    <t>Homes</t>
  </si>
  <si>
    <t xml:space="preserve">I </t>
  </si>
  <si>
    <t>II</t>
  </si>
  <si>
    <t>III</t>
  </si>
  <si>
    <t>IV</t>
  </si>
  <si>
    <t>TOTAL</t>
  </si>
  <si>
    <t>Mulleres</t>
  </si>
  <si>
    <t>Renda mixta:</t>
  </si>
  <si>
    <t>Total</t>
  </si>
  <si>
    <t>Total Valor Engadido Bruto</t>
  </si>
  <si>
    <t>Nivel de estudos</t>
  </si>
  <si>
    <t>TOTAIS</t>
  </si>
  <si>
    <t>Ramas de actividade (CNAE 09)</t>
  </si>
  <si>
    <r>
      <t>Soldos e salarios</t>
    </r>
    <r>
      <rPr>
        <b/>
        <sz val="9"/>
        <color rgb="FF000000"/>
        <rFont val="Calibri"/>
        <family val="2"/>
        <scheme val="minor"/>
      </rPr>
      <t>:</t>
    </r>
  </si>
  <si>
    <t>2. Renda xerada polo sector institucional fogares por tipo de renda, sexo e tipo de fogar</t>
  </si>
  <si>
    <t>Rendas mixtas</t>
  </si>
  <si>
    <t>I: Fogares cuxa  principal fonte de ingresos son os salarios</t>
  </si>
  <si>
    <t>II: Fogares cuxa  principal fonte de ingresos son as rendas mixtas</t>
  </si>
  <si>
    <t>III: Fogares cuxa  principal fonte de ingresos son as pensións contributivas</t>
  </si>
  <si>
    <t>IV: Outros fogares</t>
  </si>
  <si>
    <t>3. Consumo final por grupo de produtos e tipo de fogar</t>
  </si>
  <si>
    <t>Grupo 10. Ensino</t>
  </si>
  <si>
    <t>Grupo 11. Hoteis, cafés e restaurantes</t>
  </si>
  <si>
    <t>Grupo 12. Outros bens e servizos</t>
  </si>
  <si>
    <t>Niveis</t>
  </si>
  <si>
    <t>Descrición dos estudos</t>
  </si>
  <si>
    <t>Nivel 1</t>
  </si>
  <si>
    <t>Estudos primarios incompletos</t>
  </si>
  <si>
    <t>Analfabetos</t>
  </si>
  <si>
    <t>Nivel 2</t>
  </si>
  <si>
    <t>Nivel 3</t>
  </si>
  <si>
    <t>Nivel 4</t>
  </si>
  <si>
    <t>Doutorado universitario</t>
  </si>
  <si>
    <t>Códigos MIOGAL-08</t>
  </si>
  <si>
    <t>Ramas</t>
  </si>
  <si>
    <t>Descrición das ramas de actividade</t>
  </si>
  <si>
    <r>
      <t xml:space="preserve">Agricultura, gandería, silvicultura e pesca </t>
    </r>
    <r>
      <rPr>
        <b/>
        <sz val="8"/>
        <color theme="1"/>
        <rFont val="Calibri"/>
        <family val="2"/>
      </rPr>
      <t>(CNAE A)</t>
    </r>
  </si>
  <si>
    <t>B, D, E</t>
  </si>
  <si>
    <r>
      <t xml:space="preserve">Industrias extractivas </t>
    </r>
    <r>
      <rPr>
        <b/>
        <sz val="8"/>
        <color theme="1"/>
        <rFont val="Calibri"/>
        <family val="2"/>
      </rPr>
      <t>(CNAE B);</t>
    </r>
    <r>
      <rPr>
        <sz val="8"/>
        <color theme="1"/>
        <rFont val="Calibri"/>
        <family val="2"/>
      </rPr>
      <t xml:space="preserve"> Subministración de enerxía eléctrica, gas, vapor e aire acondicionado </t>
    </r>
    <r>
      <rPr>
        <b/>
        <sz val="8"/>
        <color theme="1"/>
        <rFont val="Calibri"/>
        <family val="2"/>
      </rPr>
      <t>(CNAE D)</t>
    </r>
    <r>
      <rPr>
        <sz val="8"/>
        <color theme="1"/>
        <rFont val="Calibri"/>
        <family val="2"/>
      </rPr>
      <t xml:space="preserve">; Subministración de auga, saneamento, xestión de residuos </t>
    </r>
    <r>
      <rPr>
        <b/>
        <sz val="8"/>
        <color theme="1"/>
        <rFont val="Calibri"/>
        <family val="2"/>
      </rPr>
      <t>(CNAE E)</t>
    </r>
    <r>
      <rPr>
        <sz val="8"/>
        <color theme="1"/>
        <rFont val="Calibri"/>
        <family val="2"/>
      </rPr>
      <t>)</t>
    </r>
  </si>
  <si>
    <r>
      <t xml:space="preserve">Industria manufactureira </t>
    </r>
    <r>
      <rPr>
        <b/>
        <sz val="8"/>
        <color theme="1"/>
        <rFont val="Calibri"/>
        <family val="2"/>
      </rPr>
      <t>(CNAE C)</t>
    </r>
  </si>
  <si>
    <r>
      <t xml:space="preserve">Construción </t>
    </r>
    <r>
      <rPr>
        <b/>
        <sz val="8"/>
        <color theme="1"/>
        <rFont val="Calibri"/>
        <family val="2"/>
      </rPr>
      <t>(CNAE F)</t>
    </r>
  </si>
  <si>
    <t>A.1 Total soldos e salarios</t>
  </si>
  <si>
    <t xml:space="preserve">A. Remuneración do emprego </t>
  </si>
  <si>
    <t>A.2 Total renda mixta</t>
  </si>
  <si>
    <t>B. Cotizacións sociais</t>
  </si>
  <si>
    <t>C. Outros impostos netos sobre a produción</t>
  </si>
  <si>
    <t>D. Excedente de explotación</t>
  </si>
  <si>
    <t>AGRUPACIÓNS DOS NIVEIS DE ESTUDOS</t>
  </si>
  <si>
    <t>AGRUPACIÓNS DAS RAMAS DE ACTIVIDADE</t>
  </si>
  <si>
    <t>Tipo de traballo                 
Tipo de fogar</t>
  </si>
  <si>
    <t>AGRUPACIÓNS DOS BENS E SERVIZOS</t>
  </si>
  <si>
    <t>01</t>
  </si>
  <si>
    <t>02</t>
  </si>
  <si>
    <t>03</t>
  </si>
  <si>
    <t>04</t>
  </si>
  <si>
    <t>05</t>
  </si>
  <si>
    <t>06</t>
  </si>
  <si>
    <t>Produtos alimenticios, bebidas non alcohólicas</t>
  </si>
  <si>
    <t>Bebidas alcohólicas, tabaco e narcóticos</t>
  </si>
  <si>
    <t>Vivenda, auga, electricidade, gas e outros combustibles</t>
  </si>
  <si>
    <t>07</t>
  </si>
  <si>
    <t>Descrición dos bens e servizos</t>
  </si>
  <si>
    <t>08</t>
  </si>
  <si>
    <t>09</t>
  </si>
  <si>
    <t>10</t>
  </si>
  <si>
    <t>11</t>
  </si>
  <si>
    <t>Grupo 01. Alimentos e bebidas non alcohólicas</t>
  </si>
  <si>
    <t>Grupo 02. Bebidas alcohólicas, tabaco e narcóticos</t>
  </si>
  <si>
    <t>Grupo 03. Artículos de vestir e calzado</t>
  </si>
  <si>
    <t>Grupo 04. Vivenda, auga, electricidade, gas e outros combustibles</t>
  </si>
  <si>
    <t>Grupo 05. Mobiliario, equipamento do fogar e gastos correntes de conservación da vivenda</t>
  </si>
  <si>
    <t>Grupo 06. Saúde</t>
  </si>
  <si>
    <t>Grupo 07. Transportes</t>
  </si>
  <si>
    <t>Grupo 08. Comunicacións</t>
  </si>
  <si>
    <t>Grupo 09. Ocio, espectáculos e cultura</t>
  </si>
  <si>
    <t xml:space="preserve">                Tipos de fogar 
Grupos de Produtos</t>
  </si>
  <si>
    <t>12</t>
  </si>
  <si>
    <t>Educación infantil e primaria, educación secundaria xeral,formación profesional e ensino de réxime especial de grao medio, educación superior e ensino non definido polo grao</t>
  </si>
  <si>
    <r>
      <rPr>
        <b/>
        <sz val="8"/>
        <color theme="1"/>
        <rFont val="Calibri"/>
        <family val="2"/>
      </rPr>
      <t>Servizos I</t>
    </r>
    <r>
      <rPr>
        <sz val="8"/>
        <color theme="1"/>
        <rFont val="Calibri"/>
        <family val="2"/>
      </rPr>
      <t xml:space="preserve">: Comercio, transporte, hostalería, información e comunicacións, actividades financeiras e de seguros, actividades inmobiliarias, actividades profesionais, científicas e técnicas, actividades administrativas e servizos auxiliares </t>
    </r>
    <r>
      <rPr>
        <b/>
        <sz val="8"/>
        <color theme="1"/>
        <rFont val="Calibri"/>
        <family val="2"/>
      </rPr>
      <t>(CNAE G a N)</t>
    </r>
  </si>
  <si>
    <r>
      <rPr>
        <b/>
        <sz val="8"/>
        <color theme="1"/>
        <rFont val="Calibri"/>
        <family val="2"/>
      </rPr>
      <t>Servizos II</t>
    </r>
    <r>
      <rPr>
        <sz val="8"/>
        <color theme="1"/>
        <rFont val="Calibri"/>
        <family val="2"/>
      </rPr>
      <t xml:space="preserve">: Administración pública, educación, actividades sanitarias e sociais, actividades artísticas, outros servizos e actividades dos fogares que empregan persoal doméstico </t>
    </r>
    <r>
      <rPr>
        <b/>
        <sz val="8"/>
        <color theme="1"/>
        <rFont val="Calibri"/>
        <family val="2"/>
      </rPr>
      <t>(CNAE O a T)</t>
    </r>
  </si>
  <si>
    <t>Códigos
COICOP</t>
  </si>
  <si>
    <t xml:space="preserve">Comidas e bebidas fora do fogar e servizos de aloxamento </t>
  </si>
  <si>
    <t>R01, R02, R03A, R03B</t>
  </si>
  <si>
    <t>R05_09, R35, R36_39M, R37_38NM</t>
  </si>
  <si>
    <t>Mobiliario, equipamento do fogar, e gastos correntes de conservación da vivenda</t>
  </si>
  <si>
    <t>Artigos de vestir e calzado</t>
  </si>
  <si>
    <t>Medicamentos e outros produtos farmacéuticos, aparatos e material terapéutico, servizos médicos e paramédicos extrahospitalarios, servizos hospitalarios</t>
  </si>
  <si>
    <t>Compra de vehículos, utilización de vehículos persoais, servizo de transporte</t>
  </si>
  <si>
    <t>Servizos postais, equipos de teléfono e FAX, servizos de teléfono, telégrafo e FAX,</t>
  </si>
  <si>
    <t>Equipos e accesorios audiovisuais, fotográficos e de procesamento de información, incluíndo as súas reparacións; outros bens importantes para o ocio e a cultura; outros artigos e equipamento recreativos; flores, xardinería e mascotas; servizos recreativos e culturais; prensa librería e papelería; vacacións todo incluído</t>
  </si>
  <si>
    <t xml:space="preserve">Coidados persoais e efectos persoais, protección social, servizos de seguros, outros servizos financeiros, outros servizos, cartos de bolso a nenos residentes no fogar e remesas a membros do fogar non residentes na vivenda </t>
  </si>
  <si>
    <t>1b. Valor engadido bruto: soldos e salarios por sexo, rama e nivel educativo e renda mixta por rama e sexo. ANO 2011</t>
  </si>
  <si>
    <t>1a. Valor engadido bruto: soldos e salarios por sexo, rama e nivel educativo e renda mixta por rama e sexo. ANO 2008</t>
  </si>
  <si>
    <t>3b. Consumo final por grupo de produtos e tipo de fogar. ANO 2008</t>
  </si>
  <si>
    <t>3a. Consumo final por grupo de produtos e tipo de fogar. ANO 2008</t>
  </si>
  <si>
    <t>4. Número de fogares segundo a principal fonte de renda</t>
  </si>
  <si>
    <t>Unidade: fogares</t>
  </si>
  <si>
    <t>Ano 2008</t>
  </si>
  <si>
    <t>Ano 2011</t>
  </si>
  <si>
    <t>4. Número de fogares segundo principal fonte de renda</t>
  </si>
  <si>
    <t>2a. Renda xerada polo sector institucional fogares por tipo de renda, sexo e tipo de fogar. ANO 2008</t>
  </si>
  <si>
    <t>2b. Renda xerada polo sector institucional fogares por tipo de renda, sexo e tipo de fogar. ANO 2011</t>
  </si>
  <si>
    <t>R41_42_43</t>
  </si>
  <si>
    <t>R10A,R10B, R10C, R10D, R10E, R11, R12, R13, R14_R15, R16, R17,R18 ,R19, R20_R21, R22, R23, R24, R25, R26, R27, R28, R29, R30, R31, R32, R33</t>
  </si>
  <si>
    <t>R45, R46, R47, R49, R50_51, R52, R53, R55, R56, R58, R59_60, R61, R62_63, R64, R65,R66, R68, R69_70, R71, R72, R73, R74_ R75, R77, R78, R79, R80_82</t>
  </si>
  <si>
    <t>R84, R85M, R85NM, R86M, R86NM, R87_88M, R87_88NM, R90_93M, R90_93NM, R94, R95, R96, R97</t>
  </si>
  <si>
    <t>6. Clasificacións dos niveis de estudos</t>
  </si>
  <si>
    <t>7. Clasificacións das ramas de actividade</t>
  </si>
  <si>
    <t>8. Clasificacións dos bens e servizos (COICOP/HBS)</t>
  </si>
  <si>
    <t>6, Clasificación dos niveis de estudos</t>
  </si>
  <si>
    <t>7. Clasificación das ramas de actividade</t>
  </si>
  <si>
    <t>5. Matriz de destino ampliada da economía galega. ANO 2011</t>
  </si>
  <si>
    <t>Agrupación de produtos</t>
  </si>
  <si>
    <t xml:space="preserve">                 Rama de Actividade
Produtos</t>
  </si>
  <si>
    <t>CONSUMOS INTERMEDIOS  a prezos de adquisición</t>
  </si>
  <si>
    <t xml:space="preserve">Gasto en consumo final interior dos fogares </t>
  </si>
  <si>
    <t>Gasto en consumo individual das AAPP e ISFLSF</t>
  </si>
  <si>
    <t>Gasto en consumo colectivo</t>
  </si>
  <si>
    <t>Total gasto en consumo final</t>
  </si>
  <si>
    <t>Formación bruta de capital</t>
  </si>
  <si>
    <t>Total Exportacións</t>
  </si>
  <si>
    <t>Total demanda final</t>
  </si>
  <si>
    <t>Total empregos a prezos de adquisición</t>
  </si>
  <si>
    <t>I</t>
  </si>
  <si>
    <t>Prod. Agrícolas, gandeiros, forestais e pesqueiros</t>
  </si>
  <si>
    <t>Produtos  da industria extrativa</t>
  </si>
  <si>
    <t>Produtos manufacturados</t>
  </si>
  <si>
    <t>Produtos da Construcións e traballos de construcións</t>
  </si>
  <si>
    <t>V</t>
  </si>
  <si>
    <t>Sevizos I</t>
  </si>
  <si>
    <t>VI</t>
  </si>
  <si>
    <t>Servizos II</t>
  </si>
  <si>
    <t>CONSUMOS INTERMEDIOS a prezos de adquisición</t>
  </si>
  <si>
    <t>Gastos dos residentes fóra do territorio económico</t>
  </si>
  <si>
    <t>Gastos dos non residentes no territorio económico</t>
  </si>
  <si>
    <t xml:space="preserve">Remuneración de asalariados </t>
  </si>
  <si>
    <t>Soldos e salarios brutos</t>
  </si>
  <si>
    <t>Cotizacións sociais</t>
  </si>
  <si>
    <t>Outros impostos netos sobre a producción</t>
  </si>
  <si>
    <t>Excedente bruto de explotación/Renda mixta</t>
  </si>
  <si>
    <t xml:space="preserve">     Renda Mixta</t>
  </si>
  <si>
    <t>Valor engadido bruto a prezos básicos</t>
  </si>
  <si>
    <t>Produción a prezos básicos</t>
  </si>
  <si>
    <t xml:space="preserve">Postos de traballo </t>
  </si>
  <si>
    <t>Asalariado</t>
  </si>
  <si>
    <t>Non asalariado</t>
  </si>
  <si>
    <t xml:space="preserve">Postos de traballo equivalentes a tempo completo </t>
  </si>
  <si>
    <t>Persoas</t>
  </si>
  <si>
    <t>Horas efectivas</t>
  </si>
  <si>
    <t>8. Clasificación dos produtos</t>
  </si>
  <si>
    <t>9. Clasificación de bens e servizos (COICOP/HBS)</t>
  </si>
  <si>
    <t>8. Clasificacións dos produtos</t>
  </si>
  <si>
    <t>AGRUPACIÓNS DOS PRODUTOS (CPA-08)</t>
  </si>
  <si>
    <t>Descrición dos produtos</t>
  </si>
  <si>
    <t>Produtos agrícolas, gandeiros,.forestais e pesqueiros</t>
  </si>
  <si>
    <t>05, 06, 07, 08, 35A, 35B, 36, 37_39M, 37_38NM</t>
  </si>
  <si>
    <r>
      <t>Produtos da Industria extractiva</t>
    </r>
    <r>
      <rPr>
        <b/>
        <sz val="8"/>
        <color theme="1"/>
        <rFont val="Calibri"/>
        <family val="2"/>
      </rPr>
      <t>;</t>
    </r>
    <r>
      <rPr>
        <sz val="8"/>
        <color theme="1"/>
        <rFont val="Calibri"/>
        <family val="2"/>
      </rPr>
      <t xml:space="preserve"> servizos de produción, transporte e distribución de enerxía eléctrica, gas, vapor e aire acondicionado; subministración de auga, saneamento  e xestión de residuos</t>
    </r>
  </si>
  <si>
    <t>41_43</t>
  </si>
  <si>
    <t>Produtos da construción e traballos da construción</t>
  </si>
  <si>
    <r>
      <rPr>
        <b/>
        <sz val="8"/>
        <color theme="1"/>
        <rFont val="Calibri"/>
        <family val="2"/>
      </rPr>
      <t>Servizos I</t>
    </r>
    <r>
      <rPr>
        <sz val="8"/>
        <color theme="1"/>
        <rFont val="Calibri"/>
        <family val="2"/>
      </rPr>
      <t xml:space="preserve">: Servizos de comercio, transporte, hostalería, información e comunicacións; servizos financeiros e de seguros; servizos inmobiliarios, servizos de actividades profesionais, científicas e técnicas; servizos de actividades administrativas e servizos auxiliares </t>
    </r>
  </si>
  <si>
    <t>84, 85M, 85NM, 86M, 86NM, 87_88M, 87_88NM, 90_93M, 90_93NM, 94M, 94NM, 95, 96, 97</t>
  </si>
  <si>
    <r>
      <rPr>
        <b/>
        <sz val="8"/>
        <color theme="1"/>
        <rFont val="Calibri"/>
        <family val="2"/>
      </rPr>
      <t>Servizos II</t>
    </r>
    <r>
      <rPr>
        <sz val="8"/>
        <color theme="1"/>
        <rFont val="Calibri"/>
        <family val="2"/>
      </rPr>
      <t xml:space="preserve">: Servizos da Admón. pública, educación, actividades sanitarias e sociais; servizos de arte, espectáculos e lecer; outros servizos e actividades dos fogares que empregan persoal doméstico </t>
    </r>
  </si>
  <si>
    <t>01A, 01B, 02, 03A, 03B</t>
  </si>
  <si>
    <t>10A1, 10A2, 10B1, 10B2,10B3, 10C1, 10C2, 10D, 10E1, 10E2, 10,E3, 10E4, 11A, 11B, 11C, 12, 13, 14, 15, 16A, 16B, 17A, 17B, 18, 19, 20A, 20B, 21, 22, 23A, 23B, 23C, 23D, 23E, 24, 25, 26, 27, 28, 29A, 29B, 30A, 30B, 31, 32, 33</t>
  </si>
  <si>
    <t>45A, 45B, 46, 47A, 47B, 49A, 49B, 50, 51, 52, 53, 55, 56, 58, 59_60M, 60NM, 61, 62_63, 64, 65, 66, 68, 69_70, 71, 72M, 72NM, 73, 74, 75M, 75NM, 77A, 77B, 78, 79, 80_82</t>
  </si>
  <si>
    <t xml:space="preserve"> ANO 2011</t>
  </si>
  <si>
    <t>BASE 2010</t>
  </si>
  <si>
    <t xml:space="preserve">Nota: Corrixido o 15/09/2015 por un erro advertido na estimación da renda mixta </t>
  </si>
  <si>
    <t>Ano 2013</t>
  </si>
  <si>
    <t>Clasificación Nacional de Educación de educación 2014 (CNED-2014).</t>
  </si>
  <si>
    <t>Educación primaria</t>
  </si>
  <si>
    <t>Certificados de EOI de nivel avanzado</t>
  </si>
  <si>
    <t>Formación profesional básica</t>
  </si>
  <si>
    <t xml:space="preserve">    Ano 2011</t>
  </si>
  <si>
    <t>Primeira etapa de educación secundaria sen título de graduado en ESO e equivalente</t>
  </si>
  <si>
    <t>Primeira etapa de educación secundaria con título de graduado en ESO e equivalente</t>
  </si>
  <si>
    <t>Certificado de profesionalidade de nivel 1</t>
  </si>
  <si>
    <t>Certificado de profesionalidade de nivel 2</t>
  </si>
  <si>
    <t>Bacharelato</t>
  </si>
  <si>
    <t>Certificados de profesionalidade de nivel 3</t>
  </si>
  <si>
    <t>Ensinanzas de formación profesional de grao medio</t>
  </si>
  <si>
    <t>Ensinanzas profesionais de música e danza</t>
  </si>
  <si>
    <t>Ensinanzas de formación profesional de grao superior</t>
  </si>
  <si>
    <t>Títulos propios universitarios que precisan do título de bacharelato de 2 ou máis anos de duración</t>
  </si>
  <si>
    <t>Graos universitarios de 240 créditos ECTS, diplomados, títulos propios universitarios de experto ou especialista</t>
  </si>
  <si>
    <t>Graos universitarios de máis de 240 créditos ECTS, licenciados, másteres</t>
  </si>
  <si>
    <t>Non aplicable</t>
  </si>
  <si>
    <t>Códigos CNED-2014</t>
  </si>
  <si>
    <t>1c. Valor engadido bruto: soldos e salarios por sexo, rama e nivel educativo e renda mixta por rama e sexo. ANO 2013</t>
  </si>
  <si>
    <t>3c. Consumo final por grupo de produtos e tipo de fogar. ANO 2013</t>
  </si>
  <si>
    <t>5. Matriz de destino ampliada da economía galega.</t>
  </si>
  <si>
    <t>Ano 2015</t>
  </si>
  <si>
    <t>2c. Renda xerada polo sector institucional fogares por tipo de renda, sexo e tipo de fogar. ANO 2013</t>
  </si>
  <si>
    <t>2d. Renda xerada polo sector institucional fogares por tipo de renda, sexo e tipo de fogar. ANO 2015 (P)</t>
  </si>
  <si>
    <t>1d. Valor engadido bruto: soldos e salarios por sexo, rama e nivel educativo e renda mixta por rama e sexo. ANO 2015 (P)</t>
  </si>
  <si>
    <t>3d. Consumo final por grupo de produtos e tipo de fogar. ANO 2015 (P)</t>
  </si>
  <si>
    <r>
      <t xml:space="preserve">Fonte: Elaboración propia a partir de IGE. </t>
    </r>
    <r>
      <rPr>
        <i/>
        <sz val="10"/>
        <rFont val="Calibri"/>
        <family val="2"/>
        <scheme val="minor"/>
      </rPr>
      <t>Enquisa estrutural a fogares</t>
    </r>
  </si>
  <si>
    <t>5. Matriz de destino ampliada da economía galega. ANO 2013</t>
  </si>
  <si>
    <t>B,C,D,E</t>
  </si>
  <si>
    <t xml:space="preserve">    Ano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</si>
</sst>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€_-;\-* #,##0.00\ _€_-;_-* &quot;-&quot;??\ _€_-;_-@_-"/>
    <numFmt numFmtId="164" formatCode="_-* #,##0.00\ [$€]_-;\-* #,##0.00\ [$€]_-;_-* &quot;-&quot;??\ [$€]_-;_-@_-"/>
    <numFmt numFmtId="165" formatCode="d\-mmmm\-yyyy"/>
    <numFmt numFmtId="166" formatCode="\$#,##0.00_);\(\$#,##0.00\)"/>
    <numFmt numFmtId="167" formatCode="\$#,##0_);\(\$#,##0\)"/>
    <numFmt numFmtId="168" formatCode="#,##0.00_);\(#,##0.00\)"/>
    <numFmt numFmtId="169" formatCode="#,##0_);\(#,##0\)"/>
    <numFmt numFmtId="170" formatCode="_-* #,##0\ _€_-;\-* #,##0\ _€_-;_-* &quot;-&quot;??\ _€_-;_-@_-"/>
    <numFmt numFmtId="171" formatCode="0.0%"/>
    <numFmt numFmtId="172" formatCode="#,##0.000"/>
  </numFmts>
  <fonts count="5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color indexed="9"/>
      <name val="Arial"/>
      <family val="2"/>
    </font>
    <font>
      <b/>
      <sz val="18"/>
      <color theme="6" tint="-0.249977111117893"/>
      <name val="Arial"/>
      <family val="2"/>
    </font>
    <font>
      <b/>
      <sz val="14"/>
      <name val="Arial"/>
      <family val="2"/>
    </font>
    <font>
      <b/>
      <sz val="12"/>
      <color theme="6" tint="-0.249977111117893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i/>
      <sz val="8"/>
      <color theme="6" tint="-0.249977111117893"/>
      <name val="Calibri"/>
      <family val="2"/>
      <scheme val="minor"/>
    </font>
    <font>
      <i/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6" tint="-0.249977111117893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0"/>
      <name val="Calibri"/>
      <family val="2"/>
    </font>
    <font>
      <sz val="11"/>
      <color theme="0"/>
      <name val="Calibri"/>
      <family val="2"/>
      <scheme val="minor"/>
    </font>
    <font>
      <sz val="8"/>
      <color theme="1"/>
      <name val="Calibri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</font>
    <font>
      <b/>
      <sz val="9"/>
      <color theme="0"/>
      <name val="Calibri"/>
      <family val="2"/>
    </font>
    <font>
      <sz val="8"/>
      <color rgb="FF000000"/>
      <name val="Calibri"/>
      <family val="2"/>
    </font>
    <font>
      <b/>
      <sz val="12"/>
      <color theme="0"/>
      <name val="Calibri"/>
      <family val="2"/>
      <scheme val="minor"/>
    </font>
    <font>
      <u/>
      <sz val="9"/>
      <color theme="10"/>
      <name val="Arial"/>
      <family val="2"/>
    </font>
    <font>
      <i/>
      <sz val="10"/>
      <name val="Calibri"/>
      <family val="2"/>
      <scheme val="minor"/>
    </font>
    <font>
      <b/>
      <sz val="9"/>
      <color indexed="9"/>
      <name val="Calibri"/>
      <family val="2"/>
      <scheme val="minor"/>
    </font>
    <font>
      <sz val="9"/>
      <color indexed="9"/>
      <name val="Calibri"/>
      <family val="2"/>
      <scheme val="minor"/>
    </font>
    <font>
      <sz val="9"/>
      <color theme="0"/>
      <name val="Calibri"/>
      <family val="2"/>
      <scheme val="minor"/>
    </font>
    <font>
      <sz val="10"/>
      <name val="Arial"/>
      <family val="2"/>
    </font>
    <font>
      <b/>
      <sz val="10"/>
      <color theme="6" tint="-0.249977111117893"/>
      <name val="Calibri"/>
      <family val="2"/>
      <scheme val="minor"/>
    </font>
    <font>
      <sz val="11"/>
      <name val="Calibri"/>
      <family val="2"/>
    </font>
    <font>
      <sz val="8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8D5D8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C2D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8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8D5D8E"/>
      </top>
      <bottom/>
      <diagonal/>
    </border>
    <border>
      <left style="thin">
        <color rgb="FF8D5D8E"/>
      </left>
      <right style="thin">
        <color rgb="FF8D5D8E"/>
      </right>
      <top style="thin">
        <color rgb="FF8D5D8E"/>
      </top>
      <bottom/>
      <diagonal/>
    </border>
    <border>
      <left style="thin">
        <color rgb="FF8D5D8E"/>
      </left>
      <right style="thin">
        <color rgb="FF8D5D8E"/>
      </right>
      <top/>
      <bottom/>
      <diagonal/>
    </border>
    <border>
      <left style="thin">
        <color rgb="FF8D5D8E"/>
      </left>
      <right style="thin">
        <color rgb="FF8D5D8E"/>
      </right>
      <top/>
      <bottom style="thin">
        <color rgb="FF8D5D8E"/>
      </bottom>
      <diagonal/>
    </border>
    <border>
      <left style="thin">
        <color rgb="FF8D5D8E"/>
      </left>
      <right/>
      <top style="thin">
        <color rgb="FF8D5D8E"/>
      </top>
      <bottom/>
      <diagonal/>
    </border>
    <border>
      <left/>
      <right/>
      <top style="thin">
        <color rgb="FF8D5D8E"/>
      </top>
      <bottom/>
      <diagonal/>
    </border>
    <border>
      <left/>
      <right style="thin">
        <color rgb="FF8D5D8E"/>
      </right>
      <top style="thin">
        <color rgb="FF8D5D8E"/>
      </top>
      <bottom/>
      <diagonal/>
    </border>
    <border>
      <left style="thin">
        <color rgb="FF8D5D8E"/>
      </left>
      <right/>
      <top/>
      <bottom/>
      <diagonal/>
    </border>
    <border>
      <left/>
      <right style="thin">
        <color rgb="FF8D5D8E"/>
      </right>
      <top/>
      <bottom/>
      <diagonal/>
    </border>
    <border>
      <left style="thin">
        <color rgb="FF8D5D8E"/>
      </left>
      <right/>
      <top/>
      <bottom style="thin">
        <color rgb="FF8D5D8E"/>
      </bottom>
      <diagonal/>
    </border>
    <border>
      <left/>
      <right/>
      <top/>
      <bottom style="thin">
        <color rgb="FF8D5D8E"/>
      </bottom>
      <diagonal/>
    </border>
    <border>
      <left/>
      <right style="thin">
        <color rgb="FF8D5D8E"/>
      </right>
      <top/>
      <bottom style="thin">
        <color rgb="FF8D5D8E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rgb="FF8D5D8E"/>
      </bottom>
      <diagonal/>
    </border>
    <border>
      <left/>
      <right style="thin">
        <color indexed="64"/>
      </right>
      <top/>
      <bottom style="dotted">
        <color rgb="FF8D5D8E"/>
      </bottom>
      <diagonal/>
    </border>
    <border diagonalDown="1">
      <left style="dotted">
        <color theme="0"/>
      </left>
      <right style="dotted">
        <color theme="0"/>
      </right>
      <top style="dotted">
        <color theme="0"/>
      </top>
      <bottom style="dotted">
        <color theme="0"/>
      </bottom>
      <diagonal style="dotted">
        <color theme="0"/>
      </diagonal>
    </border>
    <border>
      <left/>
      <right/>
      <top style="dotted">
        <color theme="0"/>
      </top>
      <bottom/>
      <diagonal/>
    </border>
    <border>
      <left/>
      <right style="dotted">
        <color theme="0"/>
      </right>
      <top style="dotted">
        <color theme="0"/>
      </top>
      <bottom/>
      <diagonal/>
    </border>
    <border>
      <left style="dotted">
        <color theme="0"/>
      </left>
      <right/>
      <top/>
      <bottom/>
      <diagonal/>
    </border>
    <border>
      <left style="dotted">
        <color theme="0"/>
      </left>
      <right/>
      <top/>
      <bottom style="dotted">
        <color theme="0"/>
      </bottom>
      <diagonal/>
    </border>
    <border>
      <left/>
      <right/>
      <top/>
      <bottom style="dotted">
        <color theme="0"/>
      </bottom>
      <diagonal/>
    </border>
    <border>
      <left/>
      <right style="dotted">
        <color theme="0"/>
      </right>
      <top/>
      <bottom style="dotted">
        <color theme="0"/>
      </bottom>
      <diagonal/>
    </border>
    <border>
      <left style="thin">
        <color rgb="FF8D5D8E"/>
      </left>
      <right style="thin">
        <color rgb="FF8D5D8E"/>
      </right>
      <top style="thin">
        <color rgb="FF8D5D8E"/>
      </top>
      <bottom style="thin">
        <color rgb="FF8D5D8E"/>
      </bottom>
      <diagonal/>
    </border>
    <border>
      <left/>
      <right style="thin">
        <color rgb="FF8D5D8E"/>
      </right>
      <top style="thin">
        <color rgb="FF8D5D8E"/>
      </top>
      <bottom style="thin">
        <color rgb="FF8D5D8E"/>
      </bottom>
      <diagonal/>
    </border>
    <border>
      <left/>
      <right/>
      <top/>
      <bottom style="medium">
        <color theme="0"/>
      </bottom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rgb="FF8D5D8E"/>
      </right>
      <top style="medium">
        <color rgb="FF8D5D8E"/>
      </top>
      <bottom style="thin">
        <color theme="0"/>
      </bottom>
      <diagonal/>
    </border>
    <border>
      <left/>
      <right style="thin">
        <color rgb="FF8D5D8E"/>
      </right>
      <top style="thin">
        <color theme="0"/>
      </top>
      <bottom/>
      <diagonal/>
    </border>
    <border>
      <left style="thin">
        <color rgb="FF8D5D8E"/>
      </left>
      <right/>
      <top style="medium">
        <color rgb="FF8D5D8E"/>
      </top>
      <bottom style="thin">
        <color theme="0"/>
      </bottom>
      <diagonal/>
    </border>
    <border>
      <left style="thin">
        <color rgb="FF8D5D8E"/>
      </left>
      <right/>
      <top style="thin">
        <color theme="0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rgb="FF8D5D8E"/>
      </left>
      <right/>
      <top style="medium">
        <color rgb="FF8D5D8E"/>
      </top>
      <bottom style="thin">
        <color rgb="FF8D5D8E"/>
      </bottom>
      <diagonal/>
    </border>
    <border>
      <left/>
      <right/>
      <top style="medium">
        <color rgb="FF8D5D8E"/>
      </top>
      <bottom style="thin">
        <color rgb="FF8D5D8E"/>
      </bottom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7030A0"/>
      </bottom>
      <diagonal/>
    </border>
    <border>
      <left/>
      <right style="thin">
        <color rgb="FF7030A0"/>
      </right>
      <top/>
      <bottom/>
      <diagonal/>
    </border>
    <border>
      <left style="thin">
        <color rgb="FF7030A0"/>
      </left>
      <right/>
      <top style="thin">
        <color rgb="FF7030A0"/>
      </top>
      <bottom/>
      <diagonal/>
    </border>
    <border>
      <left/>
      <right style="thin">
        <color rgb="FF7030A0"/>
      </right>
      <top style="thin">
        <color rgb="FF7030A0"/>
      </top>
      <bottom/>
      <diagonal/>
    </border>
    <border>
      <left style="thin">
        <color rgb="FF7030A0"/>
      </left>
      <right/>
      <top/>
      <bottom/>
      <diagonal/>
    </border>
    <border>
      <left style="thin">
        <color rgb="FF7030A0"/>
      </left>
      <right/>
      <top/>
      <bottom style="thin">
        <color rgb="FF7030A0"/>
      </bottom>
      <diagonal/>
    </border>
    <border>
      <left/>
      <right style="thin">
        <color rgb="FF7030A0"/>
      </right>
      <top/>
      <bottom style="thin">
        <color rgb="FF7030A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medium">
        <color indexed="9"/>
      </diagonal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/>
      <top/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0"/>
      </right>
      <top style="thin">
        <color indexed="64"/>
      </top>
      <bottom/>
      <diagonal/>
    </border>
    <border>
      <left/>
      <right/>
      <top style="thin">
        <color rgb="FF7030A0"/>
      </top>
      <bottom/>
      <diagonal/>
    </border>
    <border>
      <left style="thin">
        <color rgb="FF7030A0"/>
      </left>
      <right/>
      <top style="thin">
        <color rgb="FF7030A0"/>
      </top>
      <bottom style="thin">
        <color rgb="FF7030A0"/>
      </bottom>
      <diagonal/>
    </border>
    <border>
      <left/>
      <right/>
      <top style="thin">
        <color rgb="FF7030A0"/>
      </top>
      <bottom style="thin">
        <color rgb="FF7030A0"/>
      </bottom>
      <diagonal/>
    </border>
    <border>
      <left/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/>
      <diagonal/>
    </border>
    <border>
      <left style="thin">
        <color rgb="FF7030A0"/>
      </left>
      <right style="thin">
        <color rgb="FF7030A0"/>
      </right>
      <top/>
      <bottom/>
      <diagonal/>
    </border>
    <border>
      <left style="thin">
        <color rgb="FF7030A0"/>
      </left>
      <right style="thin">
        <color rgb="FF7030A0"/>
      </right>
      <top/>
      <bottom style="thin">
        <color rgb="FF7030A0"/>
      </bottom>
      <diagonal/>
    </border>
    <border>
      <left/>
      <right/>
      <top style="thin">
        <color theme="0"/>
      </top>
      <bottom/>
      <diagonal/>
    </border>
    <border>
      <left/>
      <right/>
      <top style="medium">
        <color rgb="FF8D5D8E"/>
      </top>
      <bottom style="thin">
        <color theme="0"/>
      </bottom>
      <diagonal/>
    </border>
    <border>
      <left style="thin">
        <color rgb="FF8D5D8E"/>
      </left>
      <right style="thin">
        <color rgb="FF8D5D8E"/>
      </right>
      <top style="thin">
        <color theme="0"/>
      </top>
      <bottom style="thin">
        <color rgb="FF8D5D8E"/>
      </bottom>
      <diagonal/>
    </border>
    <border>
      <left style="thin">
        <color rgb="FF8D5D8E"/>
      </left>
      <right/>
      <top style="thin">
        <color rgb="FF8D5D8E"/>
      </top>
      <bottom style="thin">
        <color rgb="FF8D5D8E"/>
      </bottom>
      <diagonal/>
    </border>
  </borders>
  <cellStyleXfs count="18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ill="0" applyBorder="0" applyAlignment="0" applyProtection="0"/>
    <xf numFmtId="2" fontId="3" fillId="0" borderId="0" applyFill="0" applyBorder="0" applyAlignment="0" applyProtection="0"/>
    <xf numFmtId="166" fontId="3" fillId="0" borderId="0" applyFill="0" applyBorder="0" applyAlignment="0" applyProtection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169" fontId="3" fillId="0" borderId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2" fillId="0" borderId="0"/>
    <xf numFmtId="0" fontId="5" fillId="0" borderId="0"/>
    <xf numFmtId="0" fontId="1" fillId="0" borderId="0"/>
    <xf numFmtId="9" fontId="50" fillId="0" borderId="0" applyFont="0" applyFill="0" applyBorder="0" applyAlignment="0" applyProtection="0"/>
  </cellStyleXfs>
  <cellXfs count="319">
    <xf numFmtId="0" fontId="0" fillId="0" borderId="0" xfId="0"/>
    <xf numFmtId="3" fontId="4" fillId="0" borderId="0" xfId="0" applyNumberFormat="1" applyFont="1"/>
    <xf numFmtId="3" fontId="4" fillId="0" borderId="0" xfId="0" applyNumberFormat="1" applyFont="1" applyBorder="1"/>
    <xf numFmtId="0" fontId="12" fillId="0" borderId="0" xfId="0" applyFont="1"/>
    <xf numFmtId="0" fontId="13" fillId="4" borderId="1" xfId="0" applyFont="1" applyFill="1" applyBorder="1" applyAlignment="1">
      <alignment horizontal="left"/>
    </xf>
    <xf numFmtId="3" fontId="14" fillId="0" borderId="0" xfId="0" applyNumberFormat="1" applyFont="1"/>
    <xf numFmtId="3" fontId="15" fillId="0" borderId="0" xfId="0" applyNumberFormat="1" applyFont="1"/>
    <xf numFmtId="0" fontId="16" fillId="4" borderId="1" xfId="0" applyFont="1" applyFill="1" applyBorder="1" applyAlignment="1">
      <alignment horizontal="left"/>
    </xf>
    <xf numFmtId="3" fontId="17" fillId="0" borderId="0" xfId="0" applyNumberFormat="1" applyFont="1"/>
    <xf numFmtId="3" fontId="14" fillId="0" borderId="0" xfId="0" applyNumberFormat="1" applyFont="1" applyBorder="1"/>
    <xf numFmtId="3" fontId="18" fillId="0" borderId="0" xfId="0" applyNumberFormat="1" applyFont="1" applyBorder="1"/>
    <xf numFmtId="0" fontId="19" fillId="4" borderId="1" xfId="0" applyFont="1" applyFill="1" applyBorder="1" applyAlignment="1">
      <alignment horizontal="left"/>
    </xf>
    <xf numFmtId="3" fontId="4" fillId="4" borderId="0" xfId="0" applyNumberFormat="1" applyFont="1" applyFill="1" applyBorder="1"/>
    <xf numFmtId="0" fontId="0" fillId="4" borderId="0" xfId="0" applyFill="1" applyBorder="1"/>
    <xf numFmtId="3" fontId="14" fillId="0" borderId="0" xfId="0" applyNumberFormat="1" applyFont="1" applyBorder="1" applyAlignment="1">
      <alignment horizontal="center" vertical="center"/>
    </xf>
    <xf numFmtId="3" fontId="27" fillId="0" borderId="3" xfId="0" applyNumberFormat="1" applyFont="1" applyFill="1" applyBorder="1" applyAlignment="1">
      <alignment horizontal="center" vertical="center"/>
    </xf>
    <xf numFmtId="0" fontId="22" fillId="5" borderId="3" xfId="0" applyFont="1" applyFill="1" applyBorder="1" applyAlignment="1">
      <alignment horizontal="justify" vertical="justify"/>
    </xf>
    <xf numFmtId="0" fontId="1" fillId="3" borderId="0" xfId="16" applyFill="1"/>
    <xf numFmtId="0" fontId="1" fillId="4" borderId="0" xfId="16" applyFill="1"/>
    <xf numFmtId="0" fontId="22" fillId="5" borderId="0" xfId="0" applyFont="1" applyFill="1" applyBorder="1" applyAlignment="1">
      <alignment horizontal="justify" vertical="justify"/>
    </xf>
    <xf numFmtId="3" fontId="20" fillId="3" borderId="0" xfId="0" applyNumberFormat="1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7" fillId="0" borderId="0" xfId="0" applyNumberFormat="1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3" fontId="28" fillId="0" borderId="0" xfId="0" applyNumberFormat="1" applyFont="1" applyBorder="1" applyAlignment="1">
      <alignment horizontal="center" vertical="center"/>
    </xf>
    <xf numFmtId="0" fontId="19" fillId="4" borderId="0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3" fontId="15" fillId="0" borderId="0" xfId="0" applyNumberFormat="1" applyFont="1" applyBorder="1"/>
    <xf numFmtId="0" fontId="16" fillId="4" borderId="0" xfId="0" applyFont="1" applyFill="1" applyBorder="1" applyAlignment="1">
      <alignment horizontal="left"/>
    </xf>
    <xf numFmtId="3" fontId="17" fillId="0" borderId="0" xfId="0" applyNumberFormat="1" applyFont="1" applyBorder="1"/>
    <xf numFmtId="0" fontId="29" fillId="0" borderId="0" xfId="0" applyFont="1" applyBorder="1" applyAlignment="1">
      <alignment vertical="center" wrapText="1"/>
    </xf>
    <xf numFmtId="0" fontId="31" fillId="0" borderId="0" xfId="0" applyFont="1" applyBorder="1"/>
    <xf numFmtId="3" fontId="20" fillId="3" borderId="6" xfId="0" applyNumberFormat="1" applyFont="1" applyFill="1" applyBorder="1" applyAlignment="1">
      <alignment horizontal="center" vertical="center" wrapText="1"/>
    </xf>
    <xf numFmtId="3" fontId="20" fillId="3" borderId="3" xfId="0" applyNumberFormat="1" applyFont="1" applyFill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justify" vertical="justify"/>
    </xf>
    <xf numFmtId="3" fontId="28" fillId="0" borderId="3" xfId="0" applyNumberFormat="1" applyFont="1" applyBorder="1" applyAlignment="1">
      <alignment horizontal="center" vertical="center"/>
    </xf>
    <xf numFmtId="3" fontId="36" fillId="3" borderId="5" xfId="0" applyNumberFormat="1" applyFont="1" applyFill="1" applyBorder="1" applyAlignment="1">
      <alignment horizontal="center" vertical="center" wrapText="1"/>
    </xf>
    <xf numFmtId="3" fontId="36" fillId="3" borderId="21" xfId="0" applyNumberFormat="1" applyFont="1" applyFill="1" applyBorder="1" applyAlignment="1">
      <alignment horizontal="center" vertical="center" wrapText="1"/>
    </xf>
    <xf numFmtId="3" fontId="36" fillId="3" borderId="21" xfId="0" applyNumberFormat="1" applyFont="1" applyFill="1" applyBorder="1" applyAlignment="1">
      <alignment horizontal="center" vertical="center"/>
    </xf>
    <xf numFmtId="3" fontId="36" fillId="3" borderId="4" xfId="0" applyNumberFormat="1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vertical="justify"/>
    </xf>
    <xf numFmtId="0" fontId="29" fillId="0" borderId="22" xfId="0" applyFont="1" applyBorder="1" applyAlignment="1">
      <alignment horizontal="center" vertical="center"/>
    </xf>
    <xf numFmtId="3" fontId="28" fillId="0" borderId="22" xfId="0" applyNumberFormat="1" applyFont="1" applyBorder="1" applyAlignment="1">
      <alignment horizontal="center" vertical="center"/>
    </xf>
    <xf numFmtId="3" fontId="28" fillId="0" borderId="23" xfId="0" applyNumberFormat="1" applyFont="1" applyBorder="1" applyAlignment="1">
      <alignment horizontal="center" vertical="center"/>
    </xf>
    <xf numFmtId="0" fontId="22" fillId="5" borderId="27" xfId="0" applyFont="1" applyFill="1" applyBorder="1" applyAlignment="1">
      <alignment horizontal="justify" vertical="justify"/>
    </xf>
    <xf numFmtId="3" fontId="36" fillId="3" borderId="28" xfId="0" applyNumberFormat="1" applyFont="1" applyFill="1" applyBorder="1" applyAlignment="1">
      <alignment horizontal="center" vertical="center" wrapText="1"/>
    </xf>
    <xf numFmtId="3" fontId="36" fillId="3" borderId="29" xfId="0" applyNumberFormat="1" applyFont="1" applyFill="1" applyBorder="1" applyAlignment="1">
      <alignment horizontal="center" vertical="center" wrapText="1"/>
    </xf>
    <xf numFmtId="3" fontId="36" fillId="3" borderId="30" xfId="0" applyNumberFormat="1" applyFont="1" applyFill="1" applyBorder="1" applyAlignment="1">
      <alignment horizontal="center" vertical="center" wrapText="1"/>
    </xf>
    <xf numFmtId="3" fontId="35" fillId="0" borderId="0" xfId="0" applyNumberFormat="1" applyFont="1" applyBorder="1"/>
    <xf numFmtId="0" fontId="37" fillId="3" borderId="24" xfId="0" applyFont="1" applyFill="1" applyBorder="1" applyAlignment="1">
      <alignment horizontal="center" vertical="center" wrapText="1"/>
    </xf>
    <xf numFmtId="3" fontId="27" fillId="0" borderId="17" xfId="0" applyNumberFormat="1" applyFont="1" applyBorder="1" applyAlignment="1">
      <alignment horizontal="center" vertical="center"/>
    </xf>
    <xf numFmtId="0" fontId="34" fillId="4" borderId="0" xfId="0" applyFont="1" applyFill="1" applyAlignment="1">
      <alignment vertical="center"/>
    </xf>
    <xf numFmtId="0" fontId="0" fillId="4" borderId="0" xfId="0" applyFill="1"/>
    <xf numFmtId="0" fontId="34" fillId="3" borderId="0" xfId="0" applyFont="1" applyFill="1" applyAlignment="1">
      <alignment horizontal="center" vertical="center"/>
    </xf>
    <xf numFmtId="0" fontId="38" fillId="4" borderId="0" xfId="0" applyFont="1" applyFill="1"/>
    <xf numFmtId="0" fontId="35" fillId="0" borderId="0" xfId="0" applyFont="1"/>
    <xf numFmtId="0" fontId="39" fillId="0" borderId="31" xfId="0" applyFont="1" applyBorder="1"/>
    <xf numFmtId="0" fontId="39" fillId="0" borderId="32" xfId="0" applyFont="1" applyBorder="1" applyAlignment="1">
      <alignment horizontal="left" vertical="center" wrapText="1"/>
    </xf>
    <xf numFmtId="0" fontId="39" fillId="0" borderId="20" xfId="0" applyFont="1" applyBorder="1" applyAlignment="1">
      <alignment horizontal="left" vertical="center" wrapText="1"/>
    </xf>
    <xf numFmtId="0" fontId="40" fillId="0" borderId="13" xfId="16" applyFont="1" applyBorder="1" applyAlignment="1">
      <alignment horizontal="justify" vertical="center" wrapText="1"/>
    </xf>
    <xf numFmtId="0" fontId="40" fillId="0" borderId="14" xfId="16" applyFont="1" applyBorder="1" applyAlignment="1">
      <alignment horizontal="left" vertical="center"/>
    </xf>
    <xf numFmtId="0" fontId="40" fillId="0" borderId="14" xfId="16" applyFont="1" applyBorder="1"/>
    <xf numFmtId="0" fontId="40" fillId="0" borderId="15" xfId="16" applyFont="1" applyBorder="1"/>
    <xf numFmtId="0" fontId="40" fillId="0" borderId="16" xfId="16" applyFont="1" applyBorder="1" applyAlignment="1">
      <alignment horizontal="justify" vertical="center" wrapText="1"/>
    </xf>
    <xf numFmtId="0" fontId="40" fillId="0" borderId="0" xfId="16" applyFont="1" applyBorder="1" applyAlignment="1">
      <alignment horizontal="left" vertical="center"/>
    </xf>
    <xf numFmtId="0" fontId="40" fillId="0" borderId="0" xfId="16" applyFont="1" applyBorder="1"/>
    <xf numFmtId="0" fontId="40" fillId="0" borderId="17" xfId="16" applyFont="1" applyBorder="1"/>
    <xf numFmtId="0" fontId="40" fillId="0" borderId="18" xfId="16" applyFont="1" applyBorder="1" applyAlignment="1">
      <alignment horizontal="justify" vertical="center" wrapText="1"/>
    </xf>
    <xf numFmtId="0" fontId="40" fillId="0" borderId="19" xfId="16" applyFont="1" applyBorder="1" applyAlignment="1">
      <alignment horizontal="left" vertical="center"/>
    </xf>
    <xf numFmtId="0" fontId="40" fillId="0" borderId="19" xfId="16" applyFont="1" applyBorder="1"/>
    <xf numFmtId="0" fontId="40" fillId="0" borderId="20" xfId="16" applyFont="1" applyBorder="1"/>
    <xf numFmtId="0" fontId="40" fillId="0" borderId="14" xfId="16" applyFont="1" applyBorder="1" applyAlignment="1">
      <alignment horizontal="justify" vertical="center" wrapText="1"/>
    </xf>
    <xf numFmtId="0" fontId="40" fillId="0" borderId="0" xfId="16" applyFont="1" applyBorder="1" applyAlignment="1">
      <alignment horizontal="justify" vertical="center" wrapText="1"/>
    </xf>
    <xf numFmtId="0" fontId="40" fillId="0" borderId="19" xfId="16" applyFont="1" applyBorder="1" applyAlignment="1">
      <alignment horizontal="justify" vertical="center" wrapText="1"/>
    </xf>
    <xf numFmtId="3" fontId="33" fillId="3" borderId="9" xfId="16" applyNumberFormat="1" applyFont="1" applyFill="1" applyBorder="1" applyAlignment="1">
      <alignment vertical="center" wrapText="1"/>
    </xf>
    <xf numFmtId="3" fontId="42" fillId="3" borderId="9" xfId="0" applyNumberFormat="1" applyFont="1" applyFill="1" applyBorder="1" applyAlignment="1">
      <alignment vertical="center" wrapText="1"/>
    </xf>
    <xf numFmtId="0" fontId="39" fillId="0" borderId="32" xfId="0" applyFont="1" applyBorder="1" applyAlignment="1">
      <alignment horizontal="left" vertical="center"/>
    </xf>
    <xf numFmtId="3" fontId="14" fillId="0" borderId="33" xfId="0" applyNumberFormat="1" applyFont="1" applyBorder="1"/>
    <xf numFmtId="0" fontId="33" fillId="3" borderId="0" xfId="0" applyFont="1" applyFill="1" applyBorder="1" applyAlignment="1">
      <alignment horizontal="center" vertical="center" wrapText="1"/>
    </xf>
    <xf numFmtId="0" fontId="34" fillId="3" borderId="17" xfId="0" applyFont="1" applyFill="1" applyBorder="1" applyAlignment="1">
      <alignment horizontal="center" vertical="center"/>
    </xf>
    <xf numFmtId="0" fontId="33" fillId="3" borderId="34" xfId="0" applyFont="1" applyFill="1" applyBorder="1" applyAlignment="1">
      <alignment horizontal="center" wrapText="1"/>
    </xf>
    <xf numFmtId="3" fontId="24" fillId="4" borderId="2" xfId="0" applyNumberFormat="1" applyFont="1" applyFill="1" applyBorder="1" applyAlignment="1">
      <alignment horizontal="center" vertical="center" wrapText="1"/>
    </xf>
    <xf numFmtId="3" fontId="20" fillId="4" borderId="0" xfId="0" applyNumberFormat="1" applyFont="1" applyFill="1" applyBorder="1" applyAlignment="1">
      <alignment horizontal="center" vertical="center" wrapText="1"/>
    </xf>
    <xf numFmtId="3" fontId="24" fillId="4" borderId="0" xfId="0" applyNumberFormat="1" applyFont="1" applyFill="1" applyBorder="1" applyAlignment="1">
      <alignment horizontal="center" vertical="center" wrapText="1"/>
    </xf>
    <xf numFmtId="3" fontId="20" fillId="4" borderId="3" xfId="0" applyNumberFormat="1" applyFont="1" applyFill="1" applyBorder="1" applyAlignment="1">
      <alignment horizontal="center" vertical="center" wrapText="1"/>
    </xf>
    <xf numFmtId="3" fontId="14" fillId="4" borderId="0" xfId="0" applyNumberFormat="1" applyFont="1" applyFill="1" applyBorder="1"/>
    <xf numFmtId="0" fontId="22" fillId="5" borderId="2" xfId="0" applyFont="1" applyFill="1" applyBorder="1" applyAlignment="1">
      <alignment vertical="center"/>
    </xf>
    <xf numFmtId="3" fontId="20" fillId="3" borderId="2" xfId="0" applyNumberFormat="1" applyFont="1" applyFill="1" applyBorder="1" applyAlignment="1">
      <alignment horizontal="left" vertical="center" wrapText="1"/>
    </xf>
    <xf numFmtId="0" fontId="35" fillId="0" borderId="0" xfId="0" applyFont="1" applyFill="1"/>
    <xf numFmtId="0" fontId="0" fillId="0" borderId="0" xfId="0" applyFill="1"/>
    <xf numFmtId="0" fontId="34" fillId="0" borderId="0" xfId="0" applyFont="1" applyFill="1" applyAlignment="1">
      <alignment vertical="center"/>
    </xf>
    <xf numFmtId="0" fontId="38" fillId="0" borderId="0" xfId="0" applyFont="1" applyFill="1"/>
    <xf numFmtId="0" fontId="38" fillId="4" borderId="17" xfId="0" applyFont="1" applyFill="1" applyBorder="1"/>
    <xf numFmtId="3" fontId="42" fillId="3" borderId="37" xfId="0" applyNumberFormat="1" applyFont="1" applyFill="1" applyBorder="1" applyAlignment="1">
      <alignment horizontal="left" vertical="center" wrapText="1"/>
    </xf>
    <xf numFmtId="0" fontId="34" fillId="3" borderId="16" xfId="0" applyFont="1" applyFill="1" applyBorder="1" applyAlignment="1">
      <alignment horizontal="center" vertical="center"/>
    </xf>
    <xf numFmtId="0" fontId="38" fillId="4" borderId="16" xfId="0" applyFont="1" applyFill="1" applyBorder="1"/>
    <xf numFmtId="3" fontId="42" fillId="3" borderId="39" xfId="0" applyNumberFormat="1" applyFont="1" applyFill="1" applyBorder="1" applyAlignment="1">
      <alignment vertical="center" wrapText="1"/>
    </xf>
    <xf numFmtId="0" fontId="22" fillId="5" borderId="41" xfId="0" applyFont="1" applyFill="1" applyBorder="1" applyAlignment="1">
      <alignment vertical="center"/>
    </xf>
    <xf numFmtId="0" fontId="22" fillId="5" borderId="42" xfId="0" applyFont="1" applyFill="1" applyBorder="1" applyAlignment="1">
      <alignment vertical="center"/>
    </xf>
    <xf numFmtId="3" fontId="22" fillId="5" borderId="43" xfId="0" applyNumberFormat="1" applyFont="1" applyFill="1" applyBorder="1" applyAlignment="1">
      <alignment vertical="center"/>
    </xf>
    <xf numFmtId="3" fontId="22" fillId="5" borderId="43" xfId="0" applyNumberFormat="1" applyFont="1" applyFill="1" applyBorder="1" applyAlignment="1">
      <alignment horizontal="center" vertical="center"/>
    </xf>
    <xf numFmtId="0" fontId="40" fillId="0" borderId="20" xfId="0" applyFont="1" applyBorder="1" applyAlignment="1">
      <alignment horizontal="left" vertical="center" wrapText="1"/>
    </xf>
    <xf numFmtId="0" fontId="43" fillId="0" borderId="31" xfId="0" applyFont="1" applyBorder="1" applyAlignment="1">
      <alignment vertical="center" wrapText="1"/>
    </xf>
    <xf numFmtId="0" fontId="39" fillId="0" borderId="12" xfId="0" quotePrefix="1" applyFont="1" applyBorder="1" applyAlignment="1">
      <alignment horizontal="center" vertical="center"/>
    </xf>
    <xf numFmtId="0" fontId="39" fillId="0" borderId="31" xfId="0" quotePrefix="1" applyFont="1" applyBorder="1" applyAlignment="1">
      <alignment horizontal="center" vertical="center"/>
    </xf>
    <xf numFmtId="170" fontId="32" fillId="0" borderId="0" xfId="12" applyNumberFormat="1" applyFont="1" applyBorder="1" applyAlignment="1">
      <alignment horizontal="center" vertical="center"/>
    </xf>
    <xf numFmtId="170" fontId="33" fillId="3" borderId="0" xfId="12" applyNumberFormat="1" applyFont="1" applyFill="1" applyBorder="1" applyAlignment="1">
      <alignment horizontal="center" vertical="center" wrapText="1"/>
    </xf>
    <xf numFmtId="170" fontId="26" fillId="0" borderId="17" xfId="0" applyNumberFormat="1" applyFont="1" applyFill="1" applyBorder="1" applyAlignment="1">
      <alignment vertical="center"/>
    </xf>
    <xf numFmtId="170" fontId="34" fillId="3" borderId="0" xfId="12" applyNumberFormat="1" applyFont="1" applyFill="1" applyBorder="1" applyAlignment="1">
      <alignment horizontal="center" vertical="center"/>
    </xf>
    <xf numFmtId="170" fontId="33" fillId="3" borderId="17" xfId="12" applyNumberFormat="1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28" fillId="0" borderId="17" xfId="0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8" fillId="0" borderId="17" xfId="0" applyFont="1" applyFill="1" applyBorder="1" applyAlignment="1">
      <alignment horizontal="center" vertical="center"/>
    </xf>
    <xf numFmtId="3" fontId="27" fillId="0" borderId="0" xfId="0" applyNumberFormat="1" applyFont="1" applyFill="1" applyBorder="1" applyAlignment="1">
      <alignment horizontal="center" vertical="center"/>
    </xf>
    <xf numFmtId="3" fontId="22" fillId="5" borderId="42" xfId="0" applyNumberFormat="1" applyFont="1" applyFill="1" applyBorder="1" applyAlignment="1">
      <alignment horizontal="center" vertical="center"/>
    </xf>
    <xf numFmtId="0" fontId="21" fillId="5" borderId="2" xfId="0" applyFont="1" applyFill="1" applyBorder="1" applyAlignment="1">
      <alignment horizontal="center" vertical="center"/>
    </xf>
    <xf numFmtId="3" fontId="27" fillId="0" borderId="0" xfId="0" applyNumberFormat="1" applyFont="1" applyBorder="1" applyAlignment="1">
      <alignment horizontal="center" vertical="center"/>
    </xf>
    <xf numFmtId="3" fontId="27" fillId="0" borderId="3" xfId="0" applyNumberFormat="1" applyFont="1" applyBorder="1" applyAlignment="1">
      <alignment horizontal="center" vertical="center"/>
    </xf>
    <xf numFmtId="0" fontId="22" fillId="5" borderId="46" xfId="0" applyFont="1" applyFill="1" applyBorder="1" applyAlignment="1">
      <alignment vertical="center"/>
    </xf>
    <xf numFmtId="3" fontId="22" fillId="5" borderId="47" xfId="0" applyNumberFormat="1" applyFont="1" applyFill="1" applyBorder="1" applyAlignment="1">
      <alignment horizontal="center" vertical="center"/>
    </xf>
    <xf numFmtId="3" fontId="9" fillId="0" borderId="0" xfId="13" applyNumberFormat="1" applyAlignment="1">
      <alignment horizontal="left" indent="1"/>
    </xf>
    <xf numFmtId="0" fontId="44" fillId="3" borderId="0" xfId="0" applyFont="1" applyFill="1" applyBorder="1" applyAlignment="1">
      <alignment horizontal="center" vertical="center" wrapText="1"/>
    </xf>
    <xf numFmtId="3" fontId="45" fillId="0" borderId="0" xfId="13" applyNumberFormat="1" applyFont="1" applyAlignment="1">
      <alignment horizontal="left" indent="1"/>
    </xf>
    <xf numFmtId="0" fontId="31" fillId="0" borderId="0" xfId="0" applyFont="1"/>
    <xf numFmtId="3" fontId="9" fillId="0" borderId="0" xfId="13" applyNumberFormat="1"/>
    <xf numFmtId="0" fontId="32" fillId="0" borderId="48" xfId="0" applyFont="1" applyBorder="1" applyAlignment="1">
      <alignment horizontal="center" wrapText="1"/>
    </xf>
    <xf numFmtId="0" fontId="33" fillId="3" borderId="58" xfId="0" applyFont="1" applyFill="1" applyBorder="1" applyAlignment="1">
      <alignment horizontal="center" wrapText="1"/>
    </xf>
    <xf numFmtId="0" fontId="33" fillId="3" borderId="59" xfId="0" applyFont="1" applyFill="1" applyBorder="1" applyAlignment="1">
      <alignment horizontal="center" wrapText="1"/>
    </xf>
    <xf numFmtId="3" fontId="47" fillId="3" borderId="60" xfId="0" applyNumberFormat="1" applyFont="1" applyFill="1" applyBorder="1" applyAlignment="1">
      <alignment vertical="top" wrapText="1"/>
    </xf>
    <xf numFmtId="3" fontId="48" fillId="3" borderId="0" xfId="0" applyNumberFormat="1" applyFont="1" applyFill="1" applyBorder="1" applyAlignment="1">
      <alignment vertical="top" wrapText="1"/>
    </xf>
    <xf numFmtId="0" fontId="21" fillId="0" borderId="61" xfId="0" applyFont="1" applyBorder="1"/>
    <xf numFmtId="0" fontId="21" fillId="0" borderId="62" xfId="0" applyFont="1" applyBorder="1"/>
    <xf numFmtId="0" fontId="21" fillId="0" borderId="0" xfId="0" applyFont="1"/>
    <xf numFmtId="0" fontId="21" fillId="4" borderId="56" xfId="0" applyFont="1" applyFill="1" applyBorder="1" applyAlignment="1">
      <alignment horizontal="center" vertical="center"/>
    </xf>
    <xf numFmtId="0" fontId="21" fillId="5" borderId="0" xfId="0" applyFont="1" applyFill="1" applyBorder="1" applyAlignment="1">
      <alignment horizontal="justify" vertical="justify"/>
    </xf>
    <xf numFmtId="170" fontId="21" fillId="0" borderId="0" xfId="12" applyNumberFormat="1" applyFont="1" applyBorder="1"/>
    <xf numFmtId="0" fontId="21" fillId="4" borderId="48" xfId="0" applyFont="1" applyFill="1" applyBorder="1" applyAlignment="1">
      <alignment horizontal="center" vertical="center"/>
    </xf>
    <xf numFmtId="0" fontId="22" fillId="5" borderId="57" xfId="0" applyFont="1" applyFill="1" applyBorder="1" applyAlignment="1">
      <alignment horizontal="left" vertical="center"/>
    </xf>
    <xf numFmtId="0" fontId="21" fillId="4" borderId="2" xfId="0" applyFont="1" applyFill="1" applyBorder="1" applyAlignment="1">
      <alignment horizontal="left" vertical="center"/>
    </xf>
    <xf numFmtId="170" fontId="21" fillId="0" borderId="0" xfId="0" applyNumberFormat="1" applyFont="1"/>
    <xf numFmtId="170" fontId="21" fillId="0" borderId="0" xfId="0" applyNumberFormat="1" applyFont="1" applyBorder="1"/>
    <xf numFmtId="0" fontId="21" fillId="5" borderId="63" xfId="0" applyFont="1" applyFill="1" applyBorder="1" applyAlignment="1">
      <alignment horizontal="justify" vertical="justify"/>
    </xf>
    <xf numFmtId="0" fontId="21" fillId="4" borderId="64" xfId="0" applyFont="1" applyFill="1" applyBorder="1"/>
    <xf numFmtId="170" fontId="21" fillId="0" borderId="63" xfId="12" applyNumberFormat="1" applyFont="1" applyBorder="1"/>
    <xf numFmtId="0" fontId="21" fillId="0" borderId="0" xfId="0" applyFont="1" applyBorder="1"/>
    <xf numFmtId="0" fontId="33" fillId="6" borderId="65" xfId="0" applyFont="1" applyFill="1" applyBorder="1"/>
    <xf numFmtId="0" fontId="33" fillId="6" borderId="66" xfId="0" applyFont="1" applyFill="1" applyBorder="1"/>
    <xf numFmtId="170" fontId="33" fillId="6" borderId="67" xfId="12" applyNumberFormat="1" applyFont="1" applyFill="1" applyBorder="1"/>
    <xf numFmtId="170" fontId="33" fillId="6" borderId="68" xfId="12" applyNumberFormat="1" applyFont="1" applyFill="1" applyBorder="1"/>
    <xf numFmtId="170" fontId="22" fillId="0" borderId="0" xfId="0" applyNumberFormat="1" applyFont="1"/>
    <xf numFmtId="0" fontId="22" fillId="0" borderId="0" xfId="0" applyFont="1"/>
    <xf numFmtId="0" fontId="21" fillId="7" borderId="0" xfId="0" applyFont="1" applyFill="1" applyBorder="1" applyAlignment="1">
      <alignment horizontal="center" vertical="center"/>
    </xf>
    <xf numFmtId="0" fontId="21" fillId="7" borderId="0" xfId="0" applyFont="1" applyFill="1" applyBorder="1" applyAlignment="1">
      <alignment horizontal="center"/>
    </xf>
    <xf numFmtId="0" fontId="21" fillId="5" borderId="69" xfId="0" applyFont="1" applyFill="1" applyBorder="1" applyAlignment="1">
      <alignment horizontal="justify" vertical="justify"/>
    </xf>
    <xf numFmtId="0" fontId="21" fillId="4" borderId="0" xfId="0" applyFont="1" applyFill="1" applyBorder="1"/>
    <xf numFmtId="170" fontId="21" fillId="0" borderId="70" xfId="12" applyNumberFormat="1" applyFont="1" applyBorder="1"/>
    <xf numFmtId="0" fontId="49" fillId="6" borderId="69" xfId="0" applyFont="1" applyFill="1" applyBorder="1"/>
    <xf numFmtId="0" fontId="49" fillId="6" borderId="0" xfId="0" applyFont="1" applyFill="1" applyBorder="1"/>
    <xf numFmtId="170" fontId="33" fillId="6" borderId="0" xfId="12" applyNumberFormat="1" applyFont="1" applyFill="1" applyBorder="1"/>
    <xf numFmtId="170" fontId="33" fillId="6" borderId="70" xfId="12" applyNumberFormat="1" applyFont="1" applyFill="1" applyBorder="1"/>
    <xf numFmtId="0" fontId="21" fillId="7" borderId="69" xfId="0" applyFont="1" applyFill="1" applyBorder="1" applyAlignment="1">
      <alignment horizontal="center"/>
    </xf>
    <xf numFmtId="0" fontId="21" fillId="7" borderId="0" xfId="0" applyFont="1" applyFill="1" applyBorder="1"/>
    <xf numFmtId="170" fontId="21" fillId="7" borderId="0" xfId="12" applyNumberFormat="1" applyFont="1" applyFill="1" applyBorder="1"/>
    <xf numFmtId="170" fontId="21" fillId="7" borderId="70" xfId="12" applyNumberFormat="1" applyFont="1" applyFill="1" applyBorder="1"/>
    <xf numFmtId="0" fontId="22" fillId="4" borderId="0" xfId="0" applyFont="1" applyFill="1" applyBorder="1"/>
    <xf numFmtId="0" fontId="21" fillId="4" borderId="69" xfId="0" applyFont="1" applyFill="1" applyBorder="1"/>
    <xf numFmtId="0" fontId="22" fillId="4" borderId="69" xfId="0" applyFont="1" applyFill="1" applyBorder="1"/>
    <xf numFmtId="0" fontId="21" fillId="4" borderId="71" xfId="0" applyFont="1" applyFill="1" applyBorder="1" applyAlignment="1">
      <alignment horizontal="left" vertical="center"/>
    </xf>
    <xf numFmtId="0" fontId="21" fillId="4" borderId="63" xfId="0" applyFont="1" applyFill="1" applyBorder="1" applyAlignment="1">
      <alignment horizontal="left" vertical="center"/>
    </xf>
    <xf numFmtId="170" fontId="21" fillId="0" borderId="72" xfId="12" applyNumberFormat="1" applyFont="1" applyBorder="1"/>
    <xf numFmtId="3" fontId="21" fillId="0" borderId="0" xfId="0" applyNumberFormat="1" applyFont="1" applyBorder="1"/>
    <xf numFmtId="0" fontId="33" fillId="3" borderId="73" xfId="0" applyFont="1" applyFill="1" applyBorder="1" applyAlignment="1">
      <alignment horizontal="center" wrapText="1"/>
    </xf>
    <xf numFmtId="0" fontId="21" fillId="4" borderId="51" xfId="0" applyFont="1" applyFill="1" applyBorder="1" applyAlignment="1">
      <alignment horizontal="justify" vertical="justify"/>
    </xf>
    <xf numFmtId="170" fontId="21" fillId="0" borderId="74" xfId="12" applyNumberFormat="1" applyFont="1" applyBorder="1"/>
    <xf numFmtId="170" fontId="21" fillId="0" borderId="52" xfId="12" applyNumberFormat="1" applyFont="1" applyBorder="1"/>
    <xf numFmtId="0" fontId="21" fillId="4" borderId="53" xfId="0" applyFont="1" applyFill="1" applyBorder="1" applyAlignment="1">
      <alignment horizontal="justify" vertical="justify"/>
    </xf>
    <xf numFmtId="170" fontId="21" fillId="0" borderId="50" xfId="12" applyNumberFormat="1" applyFont="1" applyBorder="1"/>
    <xf numFmtId="0" fontId="21" fillId="4" borderId="54" xfId="0" applyFont="1" applyFill="1" applyBorder="1" applyAlignment="1">
      <alignment horizontal="justify" vertical="justify"/>
    </xf>
    <xf numFmtId="170" fontId="21" fillId="0" borderId="49" xfId="12" applyNumberFormat="1" applyFont="1" applyBorder="1"/>
    <xf numFmtId="170" fontId="21" fillId="0" borderId="55" xfId="12" applyNumberFormat="1" applyFont="1" applyBorder="1"/>
    <xf numFmtId="0" fontId="22" fillId="4" borderId="75" xfId="0" applyFont="1" applyFill="1" applyBorder="1" applyAlignment="1">
      <alignment horizontal="left" vertical="center"/>
    </xf>
    <xf numFmtId="170" fontId="22" fillId="0" borderId="76" xfId="12" applyNumberFormat="1" applyFont="1" applyBorder="1"/>
    <xf numFmtId="170" fontId="22" fillId="0" borderId="77" xfId="12" applyNumberFormat="1" applyFont="1" applyBorder="1"/>
    <xf numFmtId="0" fontId="22" fillId="5" borderId="75" xfId="0" applyFont="1" applyFill="1" applyBorder="1" applyAlignment="1">
      <alignment horizontal="justify" vertical="justify"/>
    </xf>
    <xf numFmtId="0" fontId="22" fillId="4" borderId="76" xfId="0" applyFont="1" applyFill="1" applyBorder="1"/>
    <xf numFmtId="170" fontId="26" fillId="0" borderId="76" xfId="12" applyNumberFormat="1" applyFont="1" applyBorder="1"/>
    <xf numFmtId="170" fontId="26" fillId="0" borderId="77" xfId="12" applyNumberFormat="1" applyFont="1" applyBorder="1"/>
    <xf numFmtId="3" fontId="48" fillId="3" borderId="60" xfId="0" applyNumberFormat="1" applyFont="1" applyFill="1" applyBorder="1" applyAlignment="1">
      <alignment vertical="top" wrapText="1"/>
    </xf>
    <xf numFmtId="170" fontId="21" fillId="0" borderId="51" xfId="12" applyNumberFormat="1" applyFont="1" applyBorder="1"/>
    <xf numFmtId="170" fontId="21" fillId="0" borderId="53" xfId="12" applyNumberFormat="1" applyFont="1" applyBorder="1"/>
    <xf numFmtId="170" fontId="22" fillId="0" borderId="54" xfId="12" applyNumberFormat="1" applyFont="1" applyBorder="1"/>
    <xf numFmtId="170" fontId="22" fillId="0" borderId="49" xfId="12" applyNumberFormat="1" applyFont="1" applyBorder="1"/>
    <xf numFmtId="170" fontId="21" fillId="0" borderId="78" xfId="12" applyNumberFormat="1" applyFont="1" applyBorder="1"/>
    <xf numFmtId="170" fontId="21" fillId="0" borderId="79" xfId="12" applyNumberFormat="1" applyFont="1" applyBorder="1"/>
    <xf numFmtId="170" fontId="22" fillId="0" borderId="80" xfId="12" applyNumberFormat="1" applyFont="1" applyBorder="1"/>
    <xf numFmtId="170" fontId="27" fillId="7" borderId="0" xfId="12" applyNumberFormat="1" applyFont="1" applyFill="1" applyBorder="1" applyAlignment="1">
      <alignment horizontal="center" vertical="center"/>
    </xf>
    <xf numFmtId="170" fontId="21" fillId="0" borderId="0" xfId="12" applyNumberFormat="1" applyFont="1" applyBorder="1" applyAlignment="1">
      <alignment horizontal="center"/>
    </xf>
    <xf numFmtId="170" fontId="27" fillId="7" borderId="70" xfId="12" applyNumberFormat="1" applyFont="1" applyFill="1" applyBorder="1" applyAlignment="1">
      <alignment horizontal="center" vertical="center"/>
    </xf>
    <xf numFmtId="170" fontId="21" fillId="0" borderId="3" xfId="12" applyNumberFormat="1" applyFont="1" applyBorder="1" applyAlignment="1">
      <alignment horizontal="center"/>
    </xf>
    <xf numFmtId="170" fontId="21" fillId="4" borderId="0" xfId="12" applyNumberFormat="1" applyFont="1" applyFill="1" applyBorder="1" applyAlignment="1"/>
    <xf numFmtId="0" fontId="9" fillId="0" borderId="0" xfId="13"/>
    <xf numFmtId="0" fontId="34" fillId="3" borderId="0" xfId="0" applyFont="1" applyFill="1" applyBorder="1" applyAlignment="1">
      <alignment horizontal="center" vertical="center"/>
    </xf>
    <xf numFmtId="0" fontId="38" fillId="4" borderId="0" xfId="0" applyFont="1" applyFill="1" applyBorder="1"/>
    <xf numFmtId="3" fontId="42" fillId="3" borderId="82" xfId="0" applyNumberFormat="1" applyFont="1" applyFill="1" applyBorder="1" applyAlignment="1">
      <alignment vertical="center" wrapText="1"/>
    </xf>
    <xf numFmtId="0" fontId="39" fillId="0" borderId="12" xfId="0" applyFont="1" applyBorder="1" applyAlignment="1">
      <alignment horizontal="center" vertical="center"/>
    </xf>
    <xf numFmtId="0" fontId="40" fillId="0" borderId="83" xfId="0" applyFont="1" applyBorder="1" applyAlignment="1">
      <alignment horizontal="left" vertical="center"/>
    </xf>
    <xf numFmtId="0" fontId="40" fillId="0" borderId="20" xfId="0" applyFont="1" applyBorder="1" applyAlignment="1">
      <alignment horizontal="left" vertical="center"/>
    </xf>
    <xf numFmtId="0" fontId="39" fillId="0" borderId="84" xfId="0" applyFont="1" applyBorder="1" applyAlignment="1">
      <alignment horizontal="center" vertical="center"/>
    </xf>
    <xf numFmtId="0" fontId="40" fillId="0" borderId="31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center" vertical="center"/>
    </xf>
    <xf numFmtId="0" fontId="40" fillId="0" borderId="31" xfId="0" applyFont="1" applyBorder="1" applyAlignment="1">
      <alignment horizontal="justify" vertical="center"/>
    </xf>
    <xf numFmtId="3" fontId="13" fillId="0" borderId="0" xfId="0" applyNumberFormat="1" applyFont="1"/>
    <xf numFmtId="170" fontId="34" fillId="3" borderId="0" xfId="12" applyNumberFormat="1" applyFont="1" applyFill="1" applyBorder="1" applyAlignment="1">
      <alignment horizontal="center" vertical="center" wrapText="1"/>
    </xf>
    <xf numFmtId="170" fontId="34" fillId="3" borderId="17" xfId="12" applyNumberFormat="1" applyFont="1" applyFill="1" applyBorder="1" applyAlignment="1">
      <alignment horizontal="center" vertical="center" wrapText="1"/>
    </xf>
    <xf numFmtId="170" fontId="35" fillId="0" borderId="0" xfId="12" applyNumberFormat="1" applyFont="1" applyBorder="1" applyAlignment="1">
      <alignment horizontal="center" vertical="center"/>
    </xf>
    <xf numFmtId="0" fontId="18" fillId="5" borderId="2" xfId="0" applyFont="1" applyFill="1" applyBorder="1" applyAlignment="1">
      <alignment horizontal="justify" vertical="center"/>
    </xf>
    <xf numFmtId="0" fontId="44" fillId="3" borderId="57" xfId="0" applyFont="1" applyFill="1" applyBorder="1" applyAlignment="1">
      <alignment horizontal="center" vertical="center" wrapText="1"/>
    </xf>
    <xf numFmtId="9" fontId="14" fillId="0" borderId="0" xfId="17" applyFont="1" applyBorder="1"/>
    <xf numFmtId="171" fontId="14" fillId="0" borderId="0" xfId="17" applyNumberFormat="1" applyFont="1" applyBorder="1"/>
    <xf numFmtId="172" fontId="14" fillId="0" borderId="0" xfId="0" applyNumberFormat="1" applyFont="1" applyBorder="1"/>
    <xf numFmtId="170" fontId="14" fillId="0" borderId="0" xfId="12" applyNumberFormat="1" applyFont="1" applyBorder="1" applyAlignment="1">
      <alignment vertical="center"/>
    </xf>
    <xf numFmtId="170" fontId="18" fillId="0" borderId="0" xfId="12" applyNumberFormat="1" applyFont="1" applyBorder="1" applyAlignment="1">
      <alignment vertical="center"/>
    </xf>
    <xf numFmtId="171" fontId="14" fillId="0" borderId="0" xfId="17" applyNumberFormat="1" applyFont="1" applyBorder="1" applyAlignment="1">
      <alignment horizontal="center" vertical="center"/>
    </xf>
    <xf numFmtId="3" fontId="27" fillId="0" borderId="3" xfId="0" applyNumberFormat="1" applyFont="1" applyBorder="1" applyAlignment="1">
      <alignment horizontal="center" vertical="center"/>
    </xf>
    <xf numFmtId="3" fontId="27" fillId="0" borderId="0" xfId="0" applyNumberFormat="1" applyFont="1" applyBorder="1" applyAlignment="1">
      <alignment horizontal="center" vertical="center"/>
    </xf>
    <xf numFmtId="3" fontId="27" fillId="0" borderId="0" xfId="0" applyNumberFormat="1" applyFont="1" applyFill="1" applyBorder="1" applyAlignment="1">
      <alignment horizontal="center" vertical="center"/>
    </xf>
    <xf numFmtId="3" fontId="22" fillId="5" borderId="42" xfId="0" applyNumberFormat="1" applyFont="1" applyFill="1" applyBorder="1" applyAlignment="1">
      <alignment horizontal="center" vertical="center"/>
    </xf>
    <xf numFmtId="0" fontId="21" fillId="5" borderId="2" xfId="0" applyFont="1" applyFill="1" applyBorder="1" applyAlignment="1">
      <alignment horizontal="center" vertical="center"/>
    </xf>
    <xf numFmtId="0" fontId="51" fillId="4" borderId="0" xfId="0" applyFont="1" applyFill="1" applyBorder="1" applyAlignment="1">
      <alignment horizontal="left"/>
    </xf>
    <xf numFmtId="0" fontId="3" fillId="0" borderId="0" xfId="0" applyFont="1" applyAlignment="1">
      <alignment horizontal="justify" vertical="center"/>
    </xf>
    <xf numFmtId="0" fontId="52" fillId="0" borderId="0" xfId="0" applyFont="1"/>
    <xf numFmtId="0" fontId="53" fillId="0" borderId="0" xfId="0" applyFont="1" applyAlignment="1">
      <alignment horizontal="left" vertical="center"/>
    </xf>
    <xf numFmtId="0" fontId="34" fillId="3" borderId="0" xfId="16" applyFont="1" applyFill="1"/>
    <xf numFmtId="0" fontId="40" fillId="0" borderId="16" xfId="16" applyFont="1" applyFill="1" applyBorder="1" applyAlignment="1">
      <alignment horizontal="justify" vertical="center" wrapText="1"/>
    </xf>
    <xf numFmtId="0" fontId="52" fillId="0" borderId="0" xfId="0" applyFont="1" applyBorder="1"/>
    <xf numFmtId="0" fontId="53" fillId="0" borderId="0" xfId="0" applyFont="1" applyBorder="1" applyAlignment="1">
      <alignment horizontal="left" vertical="center"/>
    </xf>
    <xf numFmtId="0" fontId="34" fillId="4" borderId="0" xfId="16" applyFont="1" applyFill="1" applyAlignment="1">
      <alignment horizontal="center" vertical="center"/>
    </xf>
    <xf numFmtId="0" fontId="53" fillId="4" borderId="0" xfId="0" applyFont="1" applyFill="1" applyAlignment="1">
      <alignment horizontal="left" vertical="center"/>
    </xf>
    <xf numFmtId="0" fontId="52" fillId="4" borderId="0" xfId="0" applyFont="1" applyFill="1"/>
    <xf numFmtId="0" fontId="18" fillId="3" borderId="5" xfId="0" applyFont="1" applyFill="1" applyBorder="1" applyAlignment="1">
      <alignment horizontal="justify" vertical="center"/>
    </xf>
    <xf numFmtId="170" fontId="36" fillId="3" borderId="0" xfId="12" applyNumberFormat="1" applyFont="1" applyFill="1" applyBorder="1" applyAlignment="1">
      <alignment horizontal="center" vertical="center"/>
    </xf>
    <xf numFmtId="0" fontId="3" fillId="0" borderId="0" xfId="0" applyFont="1"/>
    <xf numFmtId="3" fontId="22" fillId="5" borderId="42" xfId="0" applyNumberFormat="1" applyFont="1" applyFill="1" applyBorder="1" applyAlignment="1">
      <alignment horizontal="center" vertical="center"/>
    </xf>
    <xf numFmtId="0" fontId="21" fillId="5" borderId="2" xfId="0" applyFont="1" applyFill="1" applyBorder="1" applyAlignment="1">
      <alignment horizontal="center" vertical="center"/>
    </xf>
    <xf numFmtId="3" fontId="14" fillId="4" borderId="0" xfId="0" applyNumberFormat="1" applyFont="1" applyFill="1"/>
    <xf numFmtId="3" fontId="15" fillId="4" borderId="0" xfId="0" applyNumberFormat="1" applyFont="1" applyFill="1" applyBorder="1"/>
    <xf numFmtId="3" fontId="15" fillId="4" borderId="0" xfId="0" applyNumberFormat="1" applyFont="1" applyFill="1"/>
    <xf numFmtId="3" fontId="17" fillId="4" borderId="0" xfId="0" applyNumberFormat="1" applyFont="1" applyFill="1" applyBorder="1"/>
    <xf numFmtId="3" fontId="17" fillId="4" borderId="0" xfId="0" applyNumberFormat="1" applyFont="1" applyFill="1"/>
    <xf numFmtId="0" fontId="30" fillId="4" borderId="0" xfId="0" applyFont="1" applyFill="1" applyBorder="1" applyAlignment="1">
      <alignment horizontal="center" vertical="center"/>
    </xf>
    <xf numFmtId="3" fontId="27" fillId="4" borderId="0" xfId="0" applyNumberFormat="1" applyFont="1" applyFill="1" applyBorder="1" applyAlignment="1">
      <alignment horizontal="center" vertical="center"/>
    </xf>
    <xf numFmtId="3" fontId="27" fillId="4" borderId="3" xfId="0" applyNumberFormat="1" applyFont="1" applyFill="1" applyBorder="1" applyAlignment="1">
      <alignment horizontal="center" vertical="center"/>
    </xf>
    <xf numFmtId="0" fontId="29" fillId="4" borderId="22" xfId="0" applyFont="1" applyFill="1" applyBorder="1" applyAlignment="1">
      <alignment horizontal="center" vertical="center"/>
    </xf>
    <xf numFmtId="3" fontId="28" fillId="4" borderId="22" xfId="0" applyNumberFormat="1" applyFont="1" applyFill="1" applyBorder="1" applyAlignment="1">
      <alignment horizontal="center" vertical="center"/>
    </xf>
    <xf numFmtId="3" fontId="28" fillId="4" borderId="23" xfId="0" applyNumberFormat="1" applyFont="1" applyFill="1" applyBorder="1" applyAlignment="1">
      <alignment horizontal="center" vertical="center"/>
    </xf>
    <xf numFmtId="3" fontId="18" fillId="4" borderId="0" xfId="0" applyNumberFormat="1" applyFont="1" applyFill="1" applyBorder="1"/>
    <xf numFmtId="0" fontId="29" fillId="4" borderId="0" xfId="0" applyFont="1" applyFill="1" applyBorder="1" applyAlignment="1">
      <alignment horizontal="center" vertical="center"/>
    </xf>
    <xf numFmtId="3" fontId="28" fillId="4" borderId="0" xfId="0" applyNumberFormat="1" applyFont="1" applyFill="1" applyBorder="1" applyAlignment="1">
      <alignment horizontal="center" vertical="center"/>
    </xf>
    <xf numFmtId="3" fontId="28" fillId="4" borderId="3" xfId="0" applyNumberFormat="1" applyFont="1" applyFill="1" applyBorder="1" applyAlignment="1">
      <alignment horizontal="center" vertical="center"/>
    </xf>
    <xf numFmtId="0" fontId="29" fillId="4" borderId="0" xfId="0" applyFont="1" applyFill="1" applyBorder="1" applyAlignment="1">
      <alignment vertical="center" wrapText="1"/>
    </xf>
    <xf numFmtId="0" fontId="31" fillId="4" borderId="0" xfId="0" applyFont="1" applyFill="1" applyBorder="1"/>
    <xf numFmtId="171" fontId="14" fillId="4" borderId="0" xfId="17" applyNumberFormat="1" applyFont="1" applyFill="1" applyBorder="1"/>
    <xf numFmtId="9" fontId="14" fillId="4" borderId="0" xfId="17" applyFont="1" applyFill="1" applyBorder="1"/>
    <xf numFmtId="0" fontId="28" fillId="4" borderId="0" xfId="0" applyFont="1" applyFill="1" applyBorder="1" applyAlignment="1">
      <alignment horizontal="center" vertical="center"/>
    </xf>
    <xf numFmtId="0" fontId="28" fillId="4" borderId="17" xfId="0" applyFont="1" applyFill="1" applyBorder="1" applyAlignment="1">
      <alignment horizontal="center" vertical="center"/>
    </xf>
    <xf numFmtId="3" fontId="27" fillId="4" borderId="17" xfId="0" applyNumberFormat="1" applyFont="1" applyFill="1" applyBorder="1" applyAlignment="1">
      <alignment horizontal="center" vertical="center"/>
    </xf>
    <xf numFmtId="3" fontId="35" fillId="4" borderId="0" xfId="0" applyNumberFormat="1" applyFont="1" applyFill="1" applyBorder="1"/>
    <xf numFmtId="3" fontId="14" fillId="4" borderId="33" xfId="0" applyNumberFormat="1" applyFont="1" applyFill="1" applyBorder="1"/>
    <xf numFmtId="0" fontId="22" fillId="5" borderId="27" xfId="0" applyFont="1" applyFill="1" applyBorder="1" applyAlignment="1">
      <alignment horizontal="justify" vertical="top"/>
    </xf>
    <xf numFmtId="170" fontId="32" fillId="4" borderId="0" xfId="12" applyNumberFormat="1" applyFont="1" applyFill="1" applyBorder="1" applyAlignment="1">
      <alignment horizontal="center" vertical="center"/>
    </xf>
    <xf numFmtId="170" fontId="26" fillId="4" borderId="17" xfId="0" applyNumberFormat="1" applyFont="1" applyFill="1" applyBorder="1" applyAlignment="1">
      <alignment vertical="center"/>
    </xf>
    <xf numFmtId="170" fontId="14" fillId="4" borderId="0" xfId="12" applyNumberFormat="1" applyFont="1" applyFill="1" applyBorder="1" applyAlignment="1">
      <alignment vertical="center"/>
    </xf>
    <xf numFmtId="170" fontId="18" fillId="4" borderId="0" xfId="12" applyNumberFormat="1" applyFont="1" applyFill="1" applyBorder="1" applyAlignment="1">
      <alignment vertical="center"/>
    </xf>
    <xf numFmtId="3" fontId="22" fillId="5" borderId="42" xfId="0" applyNumberFormat="1" applyFont="1" applyFill="1" applyBorder="1" applyAlignment="1">
      <alignment horizontal="center" vertical="center"/>
    </xf>
    <xf numFmtId="0" fontId="21" fillId="5" borderId="2" xfId="0" applyFont="1" applyFill="1" applyBorder="1" applyAlignment="1">
      <alignment horizontal="center" vertical="center"/>
    </xf>
    <xf numFmtId="3" fontId="27" fillId="4" borderId="0" xfId="0" applyNumberFormat="1" applyFont="1" applyFill="1" applyBorder="1" applyAlignment="1">
      <alignment horizontal="center" vertical="center"/>
    </xf>
    <xf numFmtId="3" fontId="27" fillId="4" borderId="3" xfId="0" applyNumberFormat="1" applyFont="1" applyFill="1" applyBorder="1" applyAlignment="1">
      <alignment horizontal="center" vertical="center"/>
    </xf>
    <xf numFmtId="170" fontId="35" fillId="0" borderId="8" xfId="12" applyNumberFormat="1" applyFont="1" applyBorder="1" applyAlignment="1">
      <alignment horizontal="center" vertical="center"/>
    </xf>
    <xf numFmtId="170" fontId="27" fillId="7" borderId="0" xfId="12" applyNumberFormat="1" applyFont="1" applyFill="1" applyBorder="1" applyAlignment="1">
      <alignment horizontal="center" vertical="center"/>
    </xf>
    <xf numFmtId="170" fontId="27" fillId="7" borderId="70" xfId="12" applyNumberFormat="1" applyFont="1" applyFill="1" applyBorder="1" applyAlignment="1">
      <alignment horizontal="center" vertical="center"/>
    </xf>
    <xf numFmtId="3" fontId="10" fillId="2" borderId="0" xfId="0" applyNumberFormat="1" applyFont="1" applyFill="1" applyBorder="1" applyAlignment="1">
      <alignment horizontal="center" vertical="top" wrapText="1"/>
    </xf>
    <xf numFmtId="0" fontId="11" fillId="4" borderId="0" xfId="0" applyFont="1" applyFill="1" applyBorder="1" applyAlignment="1">
      <alignment horizontal="center"/>
    </xf>
    <xf numFmtId="3" fontId="27" fillId="0" borderId="3" xfId="0" applyNumberFormat="1" applyFont="1" applyBorder="1" applyAlignment="1">
      <alignment horizontal="center" vertical="center"/>
    </xf>
    <xf numFmtId="3" fontId="27" fillId="0" borderId="0" xfId="0" applyNumberFormat="1" applyFont="1" applyBorder="1" applyAlignment="1">
      <alignment horizontal="center" vertical="center"/>
    </xf>
    <xf numFmtId="3" fontId="24" fillId="3" borderId="7" xfId="0" applyNumberFormat="1" applyFont="1" applyFill="1" applyBorder="1" applyAlignment="1">
      <alignment horizontal="center" vertical="center" wrapText="1"/>
    </xf>
    <xf numFmtId="3" fontId="24" fillId="3" borderId="8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/>
    </xf>
    <xf numFmtId="3" fontId="22" fillId="5" borderId="42" xfId="0" applyNumberFormat="1" applyFont="1" applyFill="1" applyBorder="1" applyAlignment="1">
      <alignment horizontal="center" vertical="center"/>
    </xf>
    <xf numFmtId="0" fontId="21" fillId="5" borderId="2" xfId="0" applyFont="1" applyFill="1" applyBorder="1" applyAlignment="1">
      <alignment horizontal="center" vertical="center"/>
    </xf>
    <xf numFmtId="3" fontId="27" fillId="4" borderId="0" xfId="0" applyNumberFormat="1" applyFont="1" applyFill="1" applyBorder="1" applyAlignment="1">
      <alignment horizontal="center" vertical="center"/>
    </xf>
    <xf numFmtId="3" fontId="27" fillId="4" borderId="3" xfId="0" applyNumberFormat="1" applyFont="1" applyFill="1" applyBorder="1" applyAlignment="1">
      <alignment horizontal="center" vertical="center"/>
    </xf>
    <xf numFmtId="0" fontId="36" fillId="3" borderId="25" xfId="0" applyFont="1" applyFill="1" applyBorder="1" applyAlignment="1">
      <alignment horizontal="center" vertical="center"/>
    </xf>
    <xf numFmtId="0" fontId="36" fillId="3" borderId="26" xfId="0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3" fontId="33" fillId="6" borderId="0" xfId="0" applyNumberFormat="1" applyFont="1" applyFill="1" applyBorder="1" applyAlignment="1">
      <alignment horizontal="center"/>
    </xf>
    <xf numFmtId="3" fontId="21" fillId="7" borderId="0" xfId="0" applyNumberFormat="1" applyFont="1" applyFill="1" applyBorder="1" applyAlignment="1">
      <alignment horizontal="center"/>
    </xf>
    <xf numFmtId="0" fontId="21" fillId="7" borderId="69" xfId="0" applyFont="1" applyFill="1" applyBorder="1" applyAlignment="1">
      <alignment horizontal="center" vertical="center"/>
    </xf>
    <xf numFmtId="170" fontId="27" fillId="7" borderId="0" xfId="12" applyNumberFormat="1" applyFont="1" applyFill="1" applyBorder="1" applyAlignment="1">
      <alignment horizontal="center" vertical="center"/>
    </xf>
    <xf numFmtId="170" fontId="27" fillId="7" borderId="70" xfId="12" applyNumberFormat="1" applyFont="1" applyFill="1" applyBorder="1" applyAlignment="1">
      <alignment horizontal="center" vertical="center"/>
    </xf>
    <xf numFmtId="170" fontId="21" fillId="0" borderId="0" xfId="0" applyNumberFormat="1" applyFont="1" applyAlignment="1">
      <alignment horizontal="center" vertical="center"/>
    </xf>
    <xf numFmtId="170" fontId="21" fillId="0" borderId="0" xfId="0" applyNumberFormat="1" applyFont="1" applyBorder="1" applyAlignment="1">
      <alignment horizontal="center" vertical="center"/>
    </xf>
    <xf numFmtId="0" fontId="40" fillId="0" borderId="10" xfId="16" applyFont="1" applyBorder="1" applyAlignment="1">
      <alignment horizontal="center" vertical="center" wrapText="1"/>
    </xf>
    <xf numFmtId="0" fontId="40" fillId="0" borderId="11" xfId="16" applyFont="1" applyBorder="1" applyAlignment="1">
      <alignment horizontal="center" vertical="center" wrapText="1"/>
    </xf>
    <xf numFmtId="0" fontId="40" fillId="0" borderId="12" xfId="16" applyFont="1" applyBorder="1" applyAlignment="1">
      <alignment horizontal="center" vertical="center" wrapText="1"/>
    </xf>
    <xf numFmtId="0" fontId="34" fillId="3" borderId="0" xfId="16" applyFont="1" applyFill="1" applyAlignment="1">
      <alignment horizontal="center" vertical="center"/>
    </xf>
    <xf numFmtId="3" fontId="33" fillId="3" borderId="44" xfId="16" applyNumberFormat="1" applyFont="1" applyFill="1" applyBorder="1" applyAlignment="1">
      <alignment horizontal="center" vertical="center" wrapText="1"/>
    </xf>
    <xf numFmtId="3" fontId="33" fillId="3" borderId="45" xfId="16" applyNumberFormat="1" applyFont="1" applyFill="1" applyBorder="1" applyAlignment="1">
      <alignment horizontal="center" vertical="center" wrapText="1"/>
    </xf>
    <xf numFmtId="0" fontId="53" fillId="0" borderId="0" xfId="0" applyFont="1" applyBorder="1" applyAlignment="1">
      <alignment horizontal="left" vertical="center"/>
    </xf>
    <xf numFmtId="0" fontId="53" fillId="0" borderId="0" xfId="0" applyFont="1" applyAlignment="1">
      <alignment horizontal="left" vertical="center"/>
    </xf>
    <xf numFmtId="0" fontId="34" fillId="3" borderId="0" xfId="0" applyFont="1" applyFill="1" applyAlignment="1">
      <alignment horizontal="center" vertical="center"/>
    </xf>
    <xf numFmtId="0" fontId="34" fillId="4" borderId="0" xfId="0" applyFont="1" applyFill="1" applyAlignment="1">
      <alignment horizontal="center" vertical="center"/>
    </xf>
    <xf numFmtId="0" fontId="34" fillId="3" borderId="40" xfId="0" applyFont="1" applyFill="1" applyBorder="1" applyAlignment="1">
      <alignment horizontal="center" vertical="center"/>
    </xf>
    <xf numFmtId="0" fontId="34" fillId="3" borderId="81" xfId="0" applyFont="1" applyFill="1" applyBorder="1" applyAlignment="1">
      <alignment horizontal="center" vertical="center"/>
    </xf>
    <xf numFmtId="0" fontId="34" fillId="3" borderId="38" xfId="0" applyFont="1" applyFill="1" applyBorder="1" applyAlignment="1">
      <alignment horizontal="center" vertical="center"/>
    </xf>
    <xf numFmtId="0" fontId="34" fillId="4" borderId="35" xfId="0" applyFont="1" applyFill="1" applyBorder="1" applyAlignment="1">
      <alignment horizontal="center" vertical="center"/>
    </xf>
    <xf numFmtId="0" fontId="34" fillId="4" borderId="0" xfId="0" applyFont="1" applyFill="1" applyBorder="1" applyAlignment="1">
      <alignment horizontal="center" vertical="center"/>
    </xf>
    <xf numFmtId="0" fontId="34" fillId="4" borderId="36" xfId="0" applyFont="1" applyFill="1" applyBorder="1" applyAlignment="1">
      <alignment horizontal="center" vertical="center"/>
    </xf>
  </cellXfs>
  <cellStyles count="18">
    <cellStyle name="Cabecera 1" xfId="1"/>
    <cellStyle name="Cabecera 2" xfId="2"/>
    <cellStyle name="Euro" xfId="3"/>
    <cellStyle name="Fecha" xfId="4"/>
    <cellStyle name="Fijo" xfId="5"/>
    <cellStyle name="Hipervínculo" xfId="13" builtinId="8"/>
    <cellStyle name="Millares" xfId="12" builtinId="3"/>
    <cellStyle name="Monetario" xfId="6"/>
    <cellStyle name="Monetario0" xfId="7"/>
    <cellStyle name="Normal" xfId="0" builtinId="0"/>
    <cellStyle name="Normal 2" xfId="10"/>
    <cellStyle name="Normal 2 2" xfId="15"/>
    <cellStyle name="Normal 3" xfId="14"/>
    <cellStyle name="Normal 4" xfId="16"/>
    <cellStyle name="Porcentaje" xfId="17" builtinId="5"/>
    <cellStyle name="Porcentaje 2" xfId="11"/>
    <cellStyle name="Punto" xfId="8"/>
    <cellStyle name="Punto0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6F7E6"/>
      <rgbColor rgb="003374C8"/>
      <rgbColor rgb="00EEE2B6"/>
      <rgbColor rgb="00CCDCF1"/>
      <rgbColor rgb="00D1D783"/>
      <rgbColor rgb="008D5D8E"/>
      <rgbColor rgb="00A8C3C5"/>
      <rgbColor rgb="00B5BF39"/>
      <rgbColor rgb="00DDC66D"/>
      <rgbColor rgb="001962C1"/>
      <rgbColor rgb="00BFC751"/>
      <rgbColor rgb="007E4980"/>
      <rgbColor rgb="0026686D"/>
      <rgbColor rgb="00D4C2D5"/>
      <rgbColor rgb="007F7F7F"/>
      <rgbColor rgb="007FA8DC"/>
      <rgbColor rgb="00703572"/>
      <rgbColor rgb="00F9F5E7"/>
      <rgbColor rgb="00E5EEF8"/>
      <rgbColor rgb="00C6AEC7"/>
      <rgbColor rgb="00CCA924"/>
      <rgbColor rgb="000051BA"/>
      <rgbColor rgb="00BED2D3"/>
      <rgbColor rgb="00ACB720"/>
      <rgbColor rgb="00C8CF6A"/>
      <rgbColor rgb="00E2CF85"/>
      <rgbColor rgb="00D4E1E2"/>
      <rgbColor rgb="00A986AA"/>
      <rgbColor rgb="00DADF9C"/>
      <rgbColor rgb="00E5E5E5"/>
      <rgbColor rgb="00E2D7E3"/>
      <rgbColor rgb="0092B3B6"/>
      <rgbColor rgb="00E9F0F0"/>
      <rgbColor rgb="00E3E7B5"/>
      <rgbColor rgb="00F4ECCE"/>
      <rgbColor rgb="00B2CBEA"/>
      <rgbColor rgb="00B2B2B2"/>
      <rgbColor rgb="00B79AB8"/>
      <rgbColor rgb="00E8D99E"/>
      <rgbColor rgb="004C85CF"/>
      <rgbColor rgb="00679599"/>
      <rgbColor rgb="00A3AF07"/>
      <rgbColor rgb="00D1B33D"/>
      <rgbColor rgb="00C6A00C"/>
      <rgbColor rgb="00D7BC55"/>
      <rgbColor rgb="003C777C"/>
      <rgbColor rgb="007DA4A7"/>
      <rgbColor rgb="0099B9E3"/>
      <rgbColor rgb="0051868A"/>
      <rgbColor rgb="00000000"/>
      <rgbColor rgb="00EDEFCD"/>
      <rgbColor rgb="00F1EBF1"/>
      <rgbColor rgb="009B729C"/>
      <rgbColor rgb="006697D6"/>
      <rgbColor rgb="004C4C4C"/>
    </indexedColors>
    <mruColors>
      <color rgb="FF8D5D8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2</xdr:row>
          <xdr:rowOff>0</xdr:rowOff>
        </xdr:from>
        <xdr:to>
          <xdr:col>1</xdr:col>
          <xdr:colOff>2867025</xdr:colOff>
          <xdr:row>6</xdr:row>
          <xdr:rowOff>133350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E40"/>
  <sheetViews>
    <sheetView showGridLines="0" tabSelected="1" workbookViewId="0">
      <selection activeCell="H26" sqref="H26"/>
    </sheetView>
  </sheetViews>
  <sheetFormatPr baseColWidth="10" defaultColWidth="10.7109375" defaultRowHeight="12.75" x14ac:dyDescent="0.2"/>
  <cols>
    <col min="1" max="1" width="4.5703125" style="2" customWidth="1"/>
    <col min="2" max="2" width="45.7109375" style="2" customWidth="1"/>
    <col min="3" max="4" width="12.140625" style="2" customWidth="1"/>
    <col min="5" max="5" width="1.28515625" style="2" customWidth="1"/>
    <col min="6" max="16384" width="10.7109375" style="2"/>
  </cols>
  <sheetData>
    <row r="1" spans="2:5" s="1" customFormat="1" x14ac:dyDescent="0.2">
      <c r="E1" s="2"/>
    </row>
    <row r="2" spans="2:5" s="1" customFormat="1" x14ac:dyDescent="0.2">
      <c r="E2" s="2"/>
    </row>
    <row r="3" spans="2:5" s="1" customFormat="1" x14ac:dyDescent="0.2">
      <c r="E3" s="2"/>
    </row>
    <row r="4" spans="2:5" ht="16.5" customHeight="1" x14ac:dyDescent="0.2"/>
    <row r="5" spans="2:5" ht="16.5" customHeight="1" x14ac:dyDescent="0.2"/>
    <row r="6" spans="2:5" ht="16.5" customHeight="1" x14ac:dyDescent="0.2"/>
    <row r="7" spans="2:5" ht="16.5" customHeight="1" x14ac:dyDescent="0.2"/>
    <row r="8" spans="2:5" s="12" customFormat="1" ht="16.5" customHeight="1" x14ac:dyDescent="0.2"/>
    <row r="9" spans="2:5" s="13" customFormat="1" ht="2.25" customHeight="1" x14ac:dyDescent="0.2"/>
    <row r="10" spans="2:5" s="13" customFormat="1" ht="15.75" customHeight="1" x14ac:dyDescent="0.2">
      <c r="B10" s="281"/>
      <c r="C10" s="281"/>
      <c r="D10" s="281"/>
      <c r="E10" s="281"/>
    </row>
    <row r="11" spans="2:5" s="13" customFormat="1" ht="23.25" x14ac:dyDescent="0.35">
      <c r="B11" s="282" t="s">
        <v>3</v>
      </c>
      <c r="C11" s="282"/>
      <c r="D11" s="282"/>
      <c r="E11" s="282"/>
    </row>
    <row r="12" spans="2:5" s="13" customFormat="1" ht="14.25" customHeight="1" x14ac:dyDescent="0.2">
      <c r="B12" s="281"/>
      <c r="C12" s="281"/>
      <c r="D12" s="281"/>
      <c r="E12" s="281"/>
    </row>
    <row r="13" spans="2:5" s="13" customFormat="1" ht="15.75" x14ac:dyDescent="0.25">
      <c r="B13" s="26" t="s">
        <v>178</v>
      </c>
    </row>
    <row r="14" spans="2:5" ht="9.75" customHeight="1" x14ac:dyDescent="0.25">
      <c r="B14" s="3"/>
    </row>
    <row r="15" spans="2:5" ht="15" x14ac:dyDescent="0.25">
      <c r="B15" s="124" t="s">
        <v>4</v>
      </c>
    </row>
    <row r="16" spans="2:5" x14ac:dyDescent="0.2">
      <c r="B16" s="123" t="s">
        <v>109</v>
      </c>
    </row>
    <row r="17" spans="2:2" x14ac:dyDescent="0.2">
      <c r="B17" s="123" t="s">
        <v>110</v>
      </c>
    </row>
    <row r="18" spans="2:2" ht="12.75" customHeight="1" x14ac:dyDescent="0.2">
      <c r="B18" s="121" t="s">
        <v>180</v>
      </c>
    </row>
    <row r="19" spans="2:2" ht="12.75" customHeight="1" x14ac:dyDescent="0.2">
      <c r="B19" s="121" t="s">
        <v>203</v>
      </c>
    </row>
    <row r="20" spans="2:2" ht="15" x14ac:dyDescent="0.25">
      <c r="B20" s="124" t="s">
        <v>26</v>
      </c>
    </row>
    <row r="21" spans="2:2" x14ac:dyDescent="0.2">
      <c r="B21" s="123" t="s">
        <v>109</v>
      </c>
    </row>
    <row r="22" spans="2:2" x14ac:dyDescent="0.2">
      <c r="B22" s="121" t="s">
        <v>110</v>
      </c>
    </row>
    <row r="23" spans="2:2" x14ac:dyDescent="0.2">
      <c r="B23" s="121" t="s">
        <v>180</v>
      </c>
    </row>
    <row r="24" spans="2:2" x14ac:dyDescent="0.2">
      <c r="B24" s="121" t="s">
        <v>203</v>
      </c>
    </row>
    <row r="25" spans="2:2" ht="15" x14ac:dyDescent="0.25">
      <c r="B25" s="124" t="s">
        <v>32</v>
      </c>
    </row>
    <row r="26" spans="2:2" x14ac:dyDescent="0.2">
      <c r="B26" s="121" t="s">
        <v>109</v>
      </c>
    </row>
    <row r="27" spans="2:2" x14ac:dyDescent="0.2">
      <c r="B27" s="121" t="s">
        <v>110</v>
      </c>
    </row>
    <row r="28" spans="2:2" x14ac:dyDescent="0.2">
      <c r="B28" s="121" t="s">
        <v>180</v>
      </c>
    </row>
    <row r="29" spans="2:2" x14ac:dyDescent="0.2">
      <c r="B29" s="121" t="s">
        <v>203</v>
      </c>
    </row>
    <row r="30" spans="2:2" ht="6.75" customHeight="1" x14ac:dyDescent="0.2">
      <c r="B30" s="121"/>
    </row>
    <row r="31" spans="2:2" x14ac:dyDescent="0.2">
      <c r="B31" s="125" t="s">
        <v>111</v>
      </c>
    </row>
    <row r="32" spans="2:2" ht="6.75" customHeight="1" x14ac:dyDescent="0.2">
      <c r="B32" s="125"/>
    </row>
    <row r="33" spans="2:2" ht="15" x14ac:dyDescent="0.25">
      <c r="B33" s="124" t="s">
        <v>202</v>
      </c>
    </row>
    <row r="34" spans="2:2" ht="15" customHeight="1" x14ac:dyDescent="0.2">
      <c r="B34" s="201" t="s">
        <v>185</v>
      </c>
    </row>
    <row r="35" spans="2:2" ht="15" customHeight="1" x14ac:dyDescent="0.2">
      <c r="B35" s="201" t="s">
        <v>211</v>
      </c>
    </row>
    <row r="36" spans="2:2" ht="5.25" customHeight="1" x14ac:dyDescent="0.2">
      <c r="B36" s="125"/>
    </row>
    <row r="37" spans="2:2" x14ac:dyDescent="0.2">
      <c r="B37" s="201" t="s">
        <v>121</v>
      </c>
    </row>
    <row r="38" spans="2:2" x14ac:dyDescent="0.2">
      <c r="B38" s="201" t="s">
        <v>122</v>
      </c>
    </row>
    <row r="39" spans="2:2" x14ac:dyDescent="0.2">
      <c r="B39" s="201" t="s">
        <v>161</v>
      </c>
    </row>
    <row r="40" spans="2:2" x14ac:dyDescent="0.2">
      <c r="B40" s="201" t="s">
        <v>162</v>
      </c>
    </row>
  </sheetData>
  <mergeCells count="3">
    <mergeCell ref="B10:E10"/>
    <mergeCell ref="B11:E11"/>
    <mergeCell ref="B12:E12"/>
  </mergeCells>
  <hyperlinks>
    <hyperlink ref="B31" location="I.4!A1" display="4. Número de fogares segundo principal fonte de renda"/>
    <hyperlink ref="B16" location="I.1a!A1" display="1a Ano 2008"/>
    <hyperlink ref="B17" location="I.1b!A1" display="1a Ano 2011"/>
    <hyperlink ref="B21" location="I.2a!A1" display="2a Ano 2008"/>
    <hyperlink ref="B22" location="I.2b!A1" display="Ano 2011"/>
    <hyperlink ref="B26" location="I.3a!A1" display="Ano 2008"/>
    <hyperlink ref="B27" location="I.3b!A1" display="Ano 2011"/>
    <hyperlink ref="B18" location="I.1c!A1" display="Ano 2013"/>
    <hyperlink ref="B23" location="I.2c!A1" display="Ano 2013"/>
    <hyperlink ref="B28" location="I.3c!A1" display="Ano 2013"/>
    <hyperlink ref="B34" location="I.5a!A1" display="    Ano 2011"/>
    <hyperlink ref="B37" location="I.6!A1" display="6, Clasificación dos niveis de estudos"/>
    <hyperlink ref="B38" location="I.7!A1" display="7. Clasificación das ramas de actividade"/>
    <hyperlink ref="B39" location="I.8!A1" display="8. Clasificación dos produtos"/>
    <hyperlink ref="B40" location="I.9!A1" display="9. Clasificación de bens e servizos (COICOP/HBS)"/>
    <hyperlink ref="B19" location="I.1d!A1" display="Ano 2015"/>
    <hyperlink ref="B24" location="I.2d!A1" display="Ano 2015"/>
    <hyperlink ref="B29" location="I.3d!A1" display="Ano 2015"/>
    <hyperlink ref="B35" location="I.5b!A1" display="    Ano 2013"/>
  </hyperlinks>
  <pageMargins left="0.39370078740157483" right="0.39370078740157483" top="0.78740157480314965" bottom="0.98425196850393704" header="0" footer="0"/>
  <pageSetup paperSize="9" orientation="landscape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PhotoEd.3" shapeId="9217" r:id="rId4">
          <objectPr defaultSize="0" autoPict="0" r:id="rId5">
            <anchor moveWithCells="1">
              <from>
                <xdr:col>0</xdr:col>
                <xdr:colOff>247650</xdr:colOff>
                <xdr:row>2</xdr:row>
                <xdr:rowOff>0</xdr:rowOff>
              </from>
              <to>
                <xdr:col>1</xdr:col>
                <xdr:colOff>2867025</xdr:colOff>
                <xdr:row>6</xdr:row>
                <xdr:rowOff>133350</xdr:rowOff>
              </to>
            </anchor>
          </objectPr>
        </oleObject>
      </mc:Choice>
      <mc:Fallback>
        <oleObject progId="MSPhotoEd.3" shapeId="9217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showGridLines="0" workbookViewId="0">
      <pane xSplit="2" ySplit="5" topLeftCell="C6" activePane="bottomRight" state="frozen"/>
      <selection activeCell="B31" sqref="B30:B31"/>
      <selection pane="topRight" activeCell="B31" sqref="B30:B31"/>
      <selection pane="bottomLeft" activeCell="B31" sqref="B30:B31"/>
      <selection pane="bottomRight" activeCell="B31" sqref="B30:B31"/>
    </sheetView>
  </sheetViews>
  <sheetFormatPr baseColWidth="10" defaultColWidth="10.7109375" defaultRowHeight="12.75" x14ac:dyDescent="0.2"/>
  <cols>
    <col min="1" max="1" width="36" style="9" customWidth="1"/>
    <col min="2" max="5" width="20.28515625" style="9" customWidth="1"/>
    <col min="6" max="6" width="13.42578125" style="9" customWidth="1"/>
    <col min="7" max="7" width="13.85546875" style="9" bestFit="1" customWidth="1"/>
    <col min="8" max="8" width="1.140625" style="9" customWidth="1"/>
    <col min="9" max="9" width="13.85546875" style="9" bestFit="1" customWidth="1"/>
    <col min="10" max="10" width="10.7109375" style="9" customWidth="1"/>
    <col min="11" max="13" width="12.140625" style="9" customWidth="1"/>
    <col min="14" max="16384" width="10.7109375" style="9"/>
  </cols>
  <sheetData>
    <row r="1" spans="1:10" s="5" customFormat="1" ht="18.75" x14ac:dyDescent="0.3">
      <c r="A1" s="25" t="s">
        <v>5</v>
      </c>
      <c r="B1" s="9"/>
    </row>
    <row r="2" spans="1:10" s="5" customFormat="1" ht="15.75" x14ac:dyDescent="0.25">
      <c r="A2" s="26" t="s">
        <v>178</v>
      </c>
      <c r="B2" s="9"/>
    </row>
    <row r="3" spans="1:10" s="5" customFormat="1" x14ac:dyDescent="0.2">
      <c r="A3" s="9"/>
      <c r="B3" s="9"/>
    </row>
    <row r="4" spans="1:10" s="5" customFormat="1" ht="15.75" x14ac:dyDescent="0.25">
      <c r="A4" s="26" t="s">
        <v>106</v>
      </c>
      <c r="B4" s="27"/>
      <c r="C4" s="6"/>
      <c r="D4" s="6"/>
      <c r="E4" s="6"/>
      <c r="F4" s="6"/>
      <c r="G4" s="6"/>
      <c r="H4" s="6"/>
      <c r="I4" s="6"/>
      <c r="J4" s="6"/>
    </row>
    <row r="5" spans="1:10" s="5" customFormat="1" x14ac:dyDescent="0.2">
      <c r="A5" s="28" t="s">
        <v>0</v>
      </c>
      <c r="B5" s="29"/>
      <c r="C5" s="8"/>
      <c r="D5" s="8"/>
      <c r="E5" s="8"/>
      <c r="F5" s="8"/>
      <c r="G5" s="8"/>
      <c r="H5" s="8"/>
      <c r="I5" s="8"/>
      <c r="J5" s="8"/>
    </row>
    <row r="6" spans="1:10" ht="15" customHeight="1" x14ac:dyDescent="0.2">
      <c r="B6" s="294"/>
      <c r="C6" s="294"/>
      <c r="D6" s="294"/>
      <c r="E6" s="294"/>
      <c r="F6" s="294"/>
    </row>
    <row r="7" spans="1:10" ht="70.5" customHeight="1" x14ac:dyDescent="0.2">
      <c r="A7" s="80" t="s">
        <v>87</v>
      </c>
      <c r="B7" s="78" t="s">
        <v>28</v>
      </c>
      <c r="C7" s="78" t="s">
        <v>29</v>
      </c>
      <c r="D7" s="78" t="s">
        <v>30</v>
      </c>
      <c r="E7" s="78" t="s">
        <v>31</v>
      </c>
      <c r="F7" s="79" t="s">
        <v>17</v>
      </c>
    </row>
    <row r="8" spans="1:10" ht="24.95" customHeight="1" x14ac:dyDescent="0.2">
      <c r="A8" s="19" t="s">
        <v>78</v>
      </c>
      <c r="B8" s="105">
        <v>2501113.590919402</v>
      </c>
      <c r="C8" s="105">
        <v>1041216.2758464075</v>
      </c>
      <c r="D8" s="105">
        <v>1856755.2315430194</v>
      </c>
      <c r="E8" s="105">
        <v>131999.03478691494</v>
      </c>
      <c r="F8" s="107">
        <f t="shared" ref="F8:F19" si="0">+SUM(B8:E8)</f>
        <v>5531084.1330957431</v>
      </c>
      <c r="G8" s="221"/>
      <c r="H8" s="221"/>
      <c r="I8" s="221"/>
    </row>
    <row r="9" spans="1:10" ht="24.95" customHeight="1" x14ac:dyDescent="0.2">
      <c r="A9" s="19" t="s">
        <v>79</v>
      </c>
      <c r="B9" s="105">
        <v>791558.58416852297</v>
      </c>
      <c r="C9" s="105">
        <v>172138.65164293017</v>
      </c>
      <c r="D9" s="105">
        <v>296454.76101180172</v>
      </c>
      <c r="E9" s="105">
        <v>31709.935574028339</v>
      </c>
      <c r="F9" s="107">
        <f t="shared" si="0"/>
        <v>1291861.9323972831</v>
      </c>
      <c r="G9" s="221"/>
      <c r="H9" s="221"/>
      <c r="I9" s="221"/>
    </row>
    <row r="10" spans="1:10" ht="24.95" customHeight="1" x14ac:dyDescent="0.2">
      <c r="A10" s="19" t="s">
        <v>80</v>
      </c>
      <c r="B10" s="105">
        <v>1192833.1578377387</v>
      </c>
      <c r="C10" s="105">
        <v>243155.36564109116</v>
      </c>
      <c r="D10" s="105">
        <v>405727.53426140646</v>
      </c>
      <c r="E10" s="105">
        <v>43527.339739369345</v>
      </c>
      <c r="F10" s="107">
        <f t="shared" si="0"/>
        <v>1885243.3974796059</v>
      </c>
      <c r="G10" s="221"/>
      <c r="H10" s="221"/>
      <c r="I10" s="221"/>
    </row>
    <row r="11" spans="1:10" ht="24.95" customHeight="1" x14ac:dyDescent="0.2">
      <c r="A11" s="19" t="s">
        <v>81</v>
      </c>
      <c r="B11" s="105">
        <v>2847226.0780034368</v>
      </c>
      <c r="C11" s="105">
        <v>803147.54512371914</v>
      </c>
      <c r="D11" s="105">
        <v>2067842.3584017716</v>
      </c>
      <c r="E11" s="105">
        <v>182484.04586016198</v>
      </c>
      <c r="F11" s="107">
        <f t="shared" si="0"/>
        <v>5900700.0273890896</v>
      </c>
      <c r="G11" s="221"/>
      <c r="H11" s="221"/>
      <c r="I11" s="221"/>
    </row>
    <row r="12" spans="1:10" ht="24.95" customHeight="1" x14ac:dyDescent="0.2">
      <c r="A12" s="19" t="s">
        <v>82</v>
      </c>
      <c r="B12" s="105">
        <v>981279.30403246533</v>
      </c>
      <c r="C12" s="105">
        <v>258835.71416146186</v>
      </c>
      <c r="D12" s="105">
        <v>556038.72110348765</v>
      </c>
      <c r="E12" s="105">
        <v>46472.156041410643</v>
      </c>
      <c r="F12" s="107">
        <f t="shared" si="0"/>
        <v>1842625.8953388254</v>
      </c>
      <c r="G12" s="221"/>
      <c r="H12" s="221"/>
      <c r="I12" s="221"/>
    </row>
    <row r="13" spans="1:10" ht="24.95" customHeight="1" x14ac:dyDescent="0.2">
      <c r="A13" s="19" t="s">
        <v>83</v>
      </c>
      <c r="B13" s="105">
        <v>575041.70790927613</v>
      </c>
      <c r="C13" s="105">
        <v>222289.80545751576</v>
      </c>
      <c r="D13" s="105">
        <v>445365.34336593543</v>
      </c>
      <c r="E13" s="105">
        <v>22804.053108051528</v>
      </c>
      <c r="F13" s="107">
        <f t="shared" si="0"/>
        <v>1265500.9098407787</v>
      </c>
      <c r="G13" s="221"/>
      <c r="H13" s="221"/>
      <c r="I13" s="221"/>
    </row>
    <row r="14" spans="1:10" ht="24.95" customHeight="1" x14ac:dyDescent="0.2">
      <c r="A14" s="19" t="s">
        <v>84</v>
      </c>
      <c r="B14" s="105">
        <v>2626167.87165152</v>
      </c>
      <c r="C14" s="105">
        <v>756684.14343225176</v>
      </c>
      <c r="D14" s="105">
        <v>897893.27586720313</v>
      </c>
      <c r="E14" s="105">
        <v>58060.968861084024</v>
      </c>
      <c r="F14" s="107">
        <f t="shared" si="0"/>
        <v>4338806.2598120589</v>
      </c>
      <c r="G14" s="221"/>
      <c r="H14" s="221"/>
      <c r="I14" s="221"/>
    </row>
    <row r="15" spans="1:10" ht="24.95" customHeight="1" x14ac:dyDescent="0.2">
      <c r="A15" s="19" t="s">
        <v>85</v>
      </c>
      <c r="B15" s="105">
        <v>532218.05187738442</v>
      </c>
      <c r="C15" s="105">
        <v>150844.71493583519</v>
      </c>
      <c r="D15" s="105">
        <v>213665.51913075853</v>
      </c>
      <c r="E15" s="105">
        <v>25570.257240427836</v>
      </c>
      <c r="F15" s="107">
        <f t="shared" si="0"/>
        <v>922298.54318440612</v>
      </c>
      <c r="G15" s="221"/>
      <c r="H15" s="221"/>
      <c r="I15" s="221"/>
    </row>
    <row r="16" spans="1:10" ht="24.95" customHeight="1" x14ac:dyDescent="0.2">
      <c r="A16" s="19" t="s">
        <v>86</v>
      </c>
      <c r="B16" s="105">
        <v>1758235.7317165833</v>
      </c>
      <c r="C16" s="105">
        <v>429167.77014016366</v>
      </c>
      <c r="D16" s="105">
        <v>540511.82789696194</v>
      </c>
      <c r="E16" s="105">
        <v>46095.420766351112</v>
      </c>
      <c r="F16" s="107">
        <f t="shared" si="0"/>
        <v>2774010.7505200603</v>
      </c>
      <c r="G16" s="221"/>
      <c r="H16" s="221"/>
      <c r="I16" s="221"/>
    </row>
    <row r="17" spans="1:9" ht="24.95" customHeight="1" x14ac:dyDescent="0.2">
      <c r="A17" s="19" t="s">
        <v>33</v>
      </c>
      <c r="B17" s="105">
        <v>221395.71776920054</v>
      </c>
      <c r="C17" s="105">
        <v>111253.80953935444</v>
      </c>
      <c r="D17" s="105">
        <v>41086.965965116266</v>
      </c>
      <c r="E17" s="105">
        <v>2985.2531940661943</v>
      </c>
      <c r="F17" s="107">
        <f t="shared" si="0"/>
        <v>376721.74646773742</v>
      </c>
      <c r="G17" s="221"/>
      <c r="H17" s="221"/>
      <c r="I17" s="221"/>
    </row>
    <row r="18" spans="1:9" ht="24.95" customHeight="1" x14ac:dyDescent="0.2">
      <c r="A18" s="19" t="s">
        <v>34</v>
      </c>
      <c r="B18" s="105">
        <v>3733971.8224887908</v>
      </c>
      <c r="C18" s="105">
        <v>1367958.9779796177</v>
      </c>
      <c r="D18" s="105">
        <v>1213856.0311351793</v>
      </c>
      <c r="E18" s="105">
        <v>174096.37097860232</v>
      </c>
      <c r="F18" s="107">
        <f t="shared" si="0"/>
        <v>6489883.2025821898</v>
      </c>
      <c r="G18" s="221"/>
      <c r="H18" s="221"/>
      <c r="I18" s="221"/>
    </row>
    <row r="19" spans="1:9" ht="24.95" customHeight="1" x14ac:dyDescent="0.2">
      <c r="A19" s="19" t="s">
        <v>35</v>
      </c>
      <c r="B19" s="105">
        <v>1683808.671852411</v>
      </c>
      <c r="C19" s="105">
        <v>465507.92110200407</v>
      </c>
      <c r="D19" s="105">
        <v>1078801.4894965913</v>
      </c>
      <c r="E19" s="105">
        <v>86965.270868468506</v>
      </c>
      <c r="F19" s="107">
        <f t="shared" si="0"/>
        <v>3315083.353319475</v>
      </c>
      <c r="G19" s="221"/>
      <c r="H19" s="221"/>
      <c r="I19" s="221"/>
    </row>
    <row r="20" spans="1:9" ht="22.5" customHeight="1" x14ac:dyDescent="0.2">
      <c r="A20" s="78" t="s">
        <v>20</v>
      </c>
      <c r="B20" s="106">
        <f>SUM(B8:B19)</f>
        <v>19444850.290226731</v>
      </c>
      <c r="C20" s="106">
        <f t="shared" ref="C20:F20" si="1">SUM(C8:C19)</f>
        <v>6022200.6950023519</v>
      </c>
      <c r="D20" s="106">
        <f t="shared" si="1"/>
        <v>9613999.0591792334</v>
      </c>
      <c r="E20" s="108">
        <f t="shared" si="1"/>
        <v>852770.10701893689</v>
      </c>
      <c r="F20" s="109">
        <f t="shared" si="1"/>
        <v>35933820.151427254</v>
      </c>
      <c r="G20" s="222"/>
      <c r="H20" s="222"/>
      <c r="I20" s="222"/>
    </row>
    <row r="21" spans="1:9" ht="18.75" customHeight="1" x14ac:dyDescent="0.2"/>
    <row r="22" spans="1:9" ht="18.75" customHeight="1" x14ac:dyDescent="0.2"/>
    <row r="23" spans="1:9" ht="25.5" customHeight="1" x14ac:dyDescent="0.2">
      <c r="F23" s="219"/>
    </row>
    <row r="24" spans="1:9" ht="16.5" customHeight="1" x14ac:dyDescent="0.2"/>
    <row r="26" spans="1:9" ht="19.5" customHeight="1" x14ac:dyDescent="0.2"/>
    <row r="27" spans="1:9" ht="19.5" customHeight="1" x14ac:dyDescent="0.2"/>
    <row r="28" spans="1:9" ht="19.5" customHeight="1" x14ac:dyDescent="0.2"/>
    <row r="29" spans="1:9" ht="19.5" customHeight="1" x14ac:dyDescent="0.2"/>
    <row r="30" spans="1:9" ht="19.5" customHeight="1" x14ac:dyDescent="0.2"/>
    <row r="31" spans="1:9" ht="25.5" customHeight="1" x14ac:dyDescent="0.2"/>
    <row r="32" spans="1:9" ht="16.5" customHeight="1" x14ac:dyDescent="0.2"/>
    <row r="33" ht="16.5" customHeight="1" x14ac:dyDescent="0.2"/>
    <row r="34" ht="16.5" customHeight="1" x14ac:dyDescent="0.2"/>
    <row r="35" ht="16.5" customHeight="1" x14ac:dyDescent="0.2"/>
    <row r="36" ht="16.5" customHeight="1" x14ac:dyDescent="0.2"/>
    <row r="37" ht="16.5" customHeight="1" x14ac:dyDescent="0.2"/>
    <row r="38" ht="16.5" customHeight="1" x14ac:dyDescent="0.2"/>
    <row r="39" ht="16.5" customHeight="1" x14ac:dyDescent="0.2"/>
    <row r="40" ht="16.5" customHeight="1" x14ac:dyDescent="0.2"/>
    <row r="41" ht="16.5" customHeight="1" x14ac:dyDescent="0.2"/>
    <row r="42" ht="16.5" customHeight="1" x14ac:dyDescent="0.2"/>
    <row r="43" ht="16.5" customHeight="1" x14ac:dyDescent="0.2"/>
    <row r="44" ht="16.5" customHeight="1" x14ac:dyDescent="0.2"/>
    <row r="45" ht="16.5" customHeight="1" x14ac:dyDescent="0.2"/>
  </sheetData>
  <mergeCells count="1">
    <mergeCell ref="B6:F6"/>
  </mergeCells>
  <pageMargins left="0.39370078740157483" right="0.39370078740157483" top="0.78740157480314965" bottom="0.98425196850393704" header="0" footer="0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showGridLines="0" workbookViewId="0">
      <pane xSplit="2" ySplit="5" topLeftCell="C6" activePane="bottomRight" state="frozen"/>
      <selection activeCell="B31" sqref="B30:B31"/>
      <selection pane="topRight" activeCell="B31" sqref="B30:B31"/>
      <selection pane="bottomLeft" activeCell="B31" sqref="B30:B31"/>
      <selection pane="bottomRight" activeCell="E12" sqref="E12"/>
    </sheetView>
  </sheetViews>
  <sheetFormatPr baseColWidth="10" defaultColWidth="10.7109375" defaultRowHeight="12.75" x14ac:dyDescent="0.2"/>
  <cols>
    <col min="1" max="1" width="36" style="9" customWidth="1"/>
    <col min="2" max="5" width="20.28515625" style="9" customWidth="1"/>
    <col min="6" max="6" width="13.42578125" style="9" customWidth="1"/>
    <col min="7" max="7" width="13.85546875" style="9" bestFit="1" customWidth="1"/>
    <col min="8" max="8" width="1.140625" style="9" customWidth="1"/>
    <col min="9" max="9" width="13.85546875" style="9" bestFit="1" customWidth="1"/>
    <col min="10" max="10" width="10.7109375" style="9" customWidth="1"/>
    <col min="11" max="11" width="1.5703125" style="9" customWidth="1"/>
    <col min="12" max="13" width="12.140625" style="9" customWidth="1"/>
    <col min="14" max="16384" width="10.7109375" style="9"/>
  </cols>
  <sheetData>
    <row r="1" spans="1:13" s="5" customFormat="1" ht="18.75" x14ac:dyDescent="0.3">
      <c r="A1" s="25" t="s">
        <v>5</v>
      </c>
      <c r="B1" s="9"/>
    </row>
    <row r="2" spans="1:13" s="5" customFormat="1" ht="15.75" x14ac:dyDescent="0.25">
      <c r="A2" s="26" t="s">
        <v>178</v>
      </c>
      <c r="B2" s="9"/>
    </row>
    <row r="3" spans="1:13" s="5" customFormat="1" x14ac:dyDescent="0.2">
      <c r="A3" s="9"/>
      <c r="B3" s="9"/>
    </row>
    <row r="4" spans="1:13" s="5" customFormat="1" ht="15.75" x14ac:dyDescent="0.25">
      <c r="A4" s="26" t="s">
        <v>105</v>
      </c>
      <c r="B4" s="27"/>
      <c r="C4" s="212" t="s">
        <v>177</v>
      </c>
      <c r="D4" s="6"/>
      <c r="E4" s="6"/>
      <c r="F4" s="6"/>
      <c r="G4" s="6"/>
      <c r="H4" s="6"/>
      <c r="I4" s="6"/>
      <c r="J4" s="6"/>
    </row>
    <row r="5" spans="1:13" s="5" customFormat="1" x14ac:dyDescent="0.2">
      <c r="A5" s="28" t="s">
        <v>0</v>
      </c>
      <c r="B5" s="29"/>
      <c r="C5" s="8"/>
      <c r="D5" s="8"/>
      <c r="E5" s="8"/>
      <c r="F5" s="8"/>
      <c r="G5" s="8"/>
      <c r="H5" s="8"/>
      <c r="I5" s="8"/>
      <c r="J5" s="8"/>
    </row>
    <row r="6" spans="1:13" ht="15" customHeight="1" x14ac:dyDescent="0.2">
      <c r="B6" s="294"/>
      <c r="C6" s="294"/>
      <c r="D6" s="294"/>
      <c r="E6" s="294"/>
      <c r="F6" s="294"/>
    </row>
    <row r="7" spans="1:13" ht="70.5" customHeight="1" x14ac:dyDescent="0.2">
      <c r="A7" s="80" t="s">
        <v>87</v>
      </c>
      <c r="B7" s="78" t="s">
        <v>28</v>
      </c>
      <c r="C7" s="78" t="s">
        <v>29</v>
      </c>
      <c r="D7" s="78" t="s">
        <v>30</v>
      </c>
      <c r="E7" s="78" t="s">
        <v>31</v>
      </c>
      <c r="F7" s="79" t="s">
        <v>17</v>
      </c>
    </row>
    <row r="8" spans="1:13" ht="24.95" customHeight="1" x14ac:dyDescent="0.2">
      <c r="A8" s="19" t="s">
        <v>78</v>
      </c>
      <c r="B8" s="105">
        <v>2221656.8949418385</v>
      </c>
      <c r="C8" s="105">
        <v>787971.32480539137</v>
      </c>
      <c r="D8" s="105">
        <v>1977442.5935156569</v>
      </c>
      <c r="E8" s="105">
        <v>238009.5918247072</v>
      </c>
      <c r="F8" s="107">
        <f t="shared" ref="F8:F19" si="0">+SUM(B8:E8)</f>
        <v>5225080.4050875949</v>
      </c>
      <c r="G8" s="221"/>
      <c r="H8" s="221"/>
      <c r="I8" s="221"/>
      <c r="J8" s="223"/>
      <c r="K8" s="223"/>
      <c r="L8" s="223"/>
      <c r="M8" s="218"/>
    </row>
    <row r="9" spans="1:13" ht="24.95" customHeight="1" x14ac:dyDescent="0.2">
      <c r="A9" s="19" t="s">
        <v>79</v>
      </c>
      <c r="B9" s="105">
        <v>649161.28775665408</v>
      </c>
      <c r="C9" s="105">
        <v>213084.3808762212</v>
      </c>
      <c r="D9" s="105">
        <v>343282.84837492957</v>
      </c>
      <c r="E9" s="105">
        <v>71195.118130661373</v>
      </c>
      <c r="F9" s="107">
        <f t="shared" si="0"/>
        <v>1276723.6351384663</v>
      </c>
      <c r="G9" s="221"/>
      <c r="H9" s="221"/>
      <c r="I9" s="221"/>
      <c r="J9" s="223"/>
      <c r="K9" s="223"/>
      <c r="L9" s="223"/>
      <c r="M9" s="218"/>
    </row>
    <row r="10" spans="1:13" ht="24.95" customHeight="1" x14ac:dyDescent="0.2">
      <c r="A10" s="19" t="s">
        <v>80</v>
      </c>
      <c r="B10" s="105">
        <v>964147.23628288798</v>
      </c>
      <c r="C10" s="105">
        <v>278264.79546731344</v>
      </c>
      <c r="D10" s="105">
        <v>420492.59356365417</v>
      </c>
      <c r="E10" s="105">
        <v>60032.655759617905</v>
      </c>
      <c r="F10" s="107">
        <f t="shared" si="0"/>
        <v>1722937.2810734736</v>
      </c>
      <c r="G10" s="221"/>
      <c r="H10" s="221"/>
      <c r="I10" s="221"/>
      <c r="J10" s="223"/>
      <c r="K10" s="223"/>
      <c r="L10" s="223"/>
      <c r="M10" s="218"/>
    </row>
    <row r="11" spans="1:13" ht="24.95" customHeight="1" x14ac:dyDescent="0.2">
      <c r="A11" s="19" t="s">
        <v>81</v>
      </c>
      <c r="B11" s="105">
        <v>2947791.2023273837</v>
      </c>
      <c r="C11" s="105">
        <v>926503.2668887967</v>
      </c>
      <c r="D11" s="105">
        <v>2581727.6158423172</v>
      </c>
      <c r="E11" s="105">
        <v>408436.80380700121</v>
      </c>
      <c r="F11" s="107">
        <f t="shared" si="0"/>
        <v>6864458.8888654988</v>
      </c>
      <c r="G11" s="221"/>
      <c r="H11" s="221"/>
      <c r="I11" s="221"/>
      <c r="J11" s="223"/>
      <c r="K11" s="223"/>
      <c r="L11" s="223"/>
      <c r="M11" s="218"/>
    </row>
    <row r="12" spans="1:13" ht="24.95" customHeight="1" x14ac:dyDescent="0.2">
      <c r="A12" s="19" t="s">
        <v>82</v>
      </c>
      <c r="B12" s="105">
        <v>763829.84649213904</v>
      </c>
      <c r="C12" s="105">
        <v>272832.09022276971</v>
      </c>
      <c r="D12" s="105">
        <v>563165.00234058115</v>
      </c>
      <c r="E12" s="105">
        <v>60514.989816269415</v>
      </c>
      <c r="F12" s="107">
        <f t="shared" si="0"/>
        <v>1660341.9288717592</v>
      </c>
      <c r="G12" s="221"/>
      <c r="H12" s="221"/>
      <c r="I12" s="221"/>
      <c r="J12" s="223"/>
      <c r="K12" s="223"/>
      <c r="L12" s="223"/>
      <c r="M12" s="218"/>
    </row>
    <row r="13" spans="1:13" ht="24.95" customHeight="1" x14ac:dyDescent="0.2">
      <c r="A13" s="19" t="s">
        <v>83</v>
      </c>
      <c r="B13" s="105">
        <v>542849.53706030245</v>
      </c>
      <c r="C13" s="105">
        <v>133347.13635779463</v>
      </c>
      <c r="D13" s="105">
        <v>532166.24358999415</v>
      </c>
      <c r="E13" s="105">
        <v>43562.270030268322</v>
      </c>
      <c r="F13" s="107">
        <f t="shared" si="0"/>
        <v>1251925.1870383595</v>
      </c>
      <c r="G13" s="221"/>
      <c r="H13" s="221"/>
      <c r="I13" s="221"/>
      <c r="J13" s="223"/>
      <c r="K13" s="223"/>
      <c r="L13" s="223"/>
      <c r="M13" s="218"/>
    </row>
    <row r="14" spans="1:13" ht="24.95" customHeight="1" x14ac:dyDescent="0.2">
      <c r="A14" s="19" t="s">
        <v>84</v>
      </c>
      <c r="B14" s="105">
        <v>2220660.8994083093</v>
      </c>
      <c r="C14" s="105">
        <v>655167.02583011624</v>
      </c>
      <c r="D14" s="105">
        <v>970123.45314257918</v>
      </c>
      <c r="E14" s="105">
        <v>114604.18400516278</v>
      </c>
      <c r="F14" s="107">
        <f t="shared" si="0"/>
        <v>3960555.5623861672</v>
      </c>
      <c r="G14" s="221"/>
      <c r="H14" s="221"/>
      <c r="I14" s="221"/>
      <c r="J14" s="223"/>
      <c r="K14" s="223"/>
      <c r="L14" s="223"/>
      <c r="M14" s="218"/>
    </row>
    <row r="15" spans="1:13" ht="24.95" customHeight="1" x14ac:dyDescent="0.2">
      <c r="A15" s="19" t="s">
        <v>85</v>
      </c>
      <c r="B15" s="105">
        <v>493659.84926341684</v>
      </c>
      <c r="C15" s="105">
        <v>155004.65801791626</v>
      </c>
      <c r="D15" s="105">
        <v>255656.62947189229</v>
      </c>
      <c r="E15" s="105">
        <v>37936.577865220002</v>
      </c>
      <c r="F15" s="107">
        <f t="shared" si="0"/>
        <v>942257.71461844537</v>
      </c>
      <c r="G15" s="221"/>
      <c r="H15" s="221"/>
      <c r="I15" s="221"/>
      <c r="J15" s="223"/>
      <c r="K15" s="223"/>
      <c r="L15" s="223"/>
      <c r="M15" s="218"/>
    </row>
    <row r="16" spans="1:13" ht="24.95" customHeight="1" x14ac:dyDescent="0.2">
      <c r="A16" s="19" t="s">
        <v>86</v>
      </c>
      <c r="B16" s="105">
        <v>1406444.27670595</v>
      </c>
      <c r="C16" s="105">
        <v>431358.98078874225</v>
      </c>
      <c r="D16" s="105">
        <v>608653.04141741106</v>
      </c>
      <c r="E16" s="105">
        <v>73572.246684008554</v>
      </c>
      <c r="F16" s="107">
        <f t="shared" si="0"/>
        <v>2520028.545596112</v>
      </c>
      <c r="G16" s="221"/>
      <c r="H16" s="221"/>
      <c r="I16" s="221"/>
      <c r="J16" s="223"/>
      <c r="K16" s="223"/>
      <c r="L16" s="223"/>
      <c r="M16" s="218"/>
    </row>
    <row r="17" spans="1:13" ht="24.95" customHeight="1" x14ac:dyDescent="0.2">
      <c r="A17" s="19" t="s">
        <v>33</v>
      </c>
      <c r="B17" s="105">
        <v>198880.4846558047</v>
      </c>
      <c r="C17" s="105">
        <v>113198.9630719797</v>
      </c>
      <c r="D17" s="105">
        <v>39265.575730295961</v>
      </c>
      <c r="E17" s="105">
        <v>20737.139179506969</v>
      </c>
      <c r="F17" s="107">
        <f t="shared" si="0"/>
        <v>372082.16263758735</v>
      </c>
      <c r="G17" s="221"/>
      <c r="H17" s="221"/>
      <c r="I17" s="221"/>
      <c r="J17" s="223"/>
      <c r="K17" s="223"/>
      <c r="L17" s="223"/>
      <c r="M17" s="218"/>
    </row>
    <row r="18" spans="1:13" ht="24.95" customHeight="1" x14ac:dyDescent="0.2">
      <c r="A18" s="19" t="s">
        <v>34</v>
      </c>
      <c r="B18" s="105">
        <v>3476428.7045580749</v>
      </c>
      <c r="C18" s="105">
        <v>1316352.3244337605</v>
      </c>
      <c r="D18" s="105">
        <v>1226050.7765868104</v>
      </c>
      <c r="E18" s="105">
        <v>181320.07291881763</v>
      </c>
      <c r="F18" s="107">
        <f t="shared" si="0"/>
        <v>6200151.8784974627</v>
      </c>
      <c r="G18" s="221"/>
      <c r="H18" s="221"/>
      <c r="I18" s="221"/>
      <c r="J18" s="223"/>
      <c r="K18" s="223"/>
      <c r="L18" s="223"/>
      <c r="M18" s="218"/>
    </row>
    <row r="19" spans="1:13" ht="24.95" customHeight="1" x14ac:dyDescent="0.2">
      <c r="A19" s="19" t="s">
        <v>35</v>
      </c>
      <c r="B19" s="105">
        <v>1525413.1019267293</v>
      </c>
      <c r="C19" s="105">
        <v>493566.72456834128</v>
      </c>
      <c r="D19" s="105">
        <v>825580.20998301008</v>
      </c>
      <c r="E19" s="105">
        <v>212711.77371099778</v>
      </c>
      <c r="F19" s="107">
        <f t="shared" si="0"/>
        <v>3057271.8101890786</v>
      </c>
      <c r="G19" s="221"/>
      <c r="H19" s="221"/>
      <c r="I19" s="221"/>
      <c r="J19" s="223"/>
      <c r="K19" s="223"/>
      <c r="L19" s="223"/>
      <c r="M19" s="218"/>
    </row>
    <row r="20" spans="1:13" ht="22.5" customHeight="1" x14ac:dyDescent="0.2">
      <c r="A20" s="78" t="s">
        <v>20</v>
      </c>
      <c r="B20" s="213">
        <f>SUM(B8:B19)</f>
        <v>17410923.32137949</v>
      </c>
      <c r="C20" s="213">
        <f t="shared" ref="C20:F20" si="1">SUM(C8:C19)</f>
        <v>5776651.6713291425</v>
      </c>
      <c r="D20" s="213">
        <f t="shared" si="1"/>
        <v>10343606.583559131</v>
      </c>
      <c r="E20" s="108">
        <f t="shared" si="1"/>
        <v>1522633.4237322393</v>
      </c>
      <c r="F20" s="214">
        <f t="shared" si="1"/>
        <v>35053815</v>
      </c>
      <c r="G20" s="222"/>
      <c r="H20" s="222"/>
      <c r="I20" s="222"/>
      <c r="J20" s="223"/>
      <c r="K20" s="223"/>
      <c r="L20" s="223"/>
      <c r="M20" s="218"/>
    </row>
    <row r="21" spans="1:13" ht="18.75" customHeight="1" x14ac:dyDescent="0.2">
      <c r="B21" s="220"/>
      <c r="C21" s="220"/>
      <c r="D21" s="220"/>
    </row>
    <row r="22" spans="1:13" ht="18.75" customHeight="1" x14ac:dyDescent="0.2">
      <c r="F22" s="219"/>
    </row>
    <row r="23" spans="1:13" ht="25.5" customHeight="1" x14ac:dyDescent="0.2">
      <c r="B23" s="219"/>
      <c r="C23" s="219"/>
      <c r="D23" s="219"/>
      <c r="E23" s="219"/>
      <c r="F23" s="219"/>
    </row>
    <row r="24" spans="1:13" ht="16.5" customHeight="1" x14ac:dyDescent="0.2"/>
    <row r="26" spans="1:13" ht="19.5" customHeight="1" x14ac:dyDescent="0.2"/>
    <row r="27" spans="1:13" ht="19.5" customHeight="1" x14ac:dyDescent="0.2"/>
    <row r="28" spans="1:13" ht="19.5" customHeight="1" x14ac:dyDescent="0.2"/>
    <row r="29" spans="1:13" ht="19.5" customHeight="1" x14ac:dyDescent="0.2"/>
    <row r="30" spans="1:13" ht="19.5" customHeight="1" x14ac:dyDescent="0.2"/>
    <row r="31" spans="1:13" ht="25.5" customHeight="1" x14ac:dyDescent="0.2"/>
    <row r="32" spans="1:13" ht="16.5" customHeight="1" x14ac:dyDescent="0.2"/>
    <row r="33" ht="16.5" customHeight="1" x14ac:dyDescent="0.2"/>
    <row r="34" ht="16.5" customHeight="1" x14ac:dyDescent="0.2"/>
    <row r="35" ht="16.5" customHeight="1" x14ac:dyDescent="0.2"/>
    <row r="36" ht="16.5" customHeight="1" x14ac:dyDescent="0.2"/>
    <row r="37" ht="16.5" customHeight="1" x14ac:dyDescent="0.2"/>
    <row r="38" ht="16.5" customHeight="1" x14ac:dyDescent="0.2"/>
    <row r="39" ht="16.5" customHeight="1" x14ac:dyDescent="0.2"/>
    <row r="40" ht="16.5" customHeight="1" x14ac:dyDescent="0.2"/>
    <row r="41" ht="16.5" customHeight="1" x14ac:dyDescent="0.2"/>
    <row r="42" ht="16.5" customHeight="1" x14ac:dyDescent="0.2"/>
    <row r="43" ht="16.5" customHeight="1" x14ac:dyDescent="0.2"/>
    <row r="44" ht="16.5" customHeight="1" x14ac:dyDescent="0.2"/>
    <row r="45" ht="16.5" customHeight="1" x14ac:dyDescent="0.2"/>
  </sheetData>
  <mergeCells count="1">
    <mergeCell ref="B6:F6"/>
  </mergeCells>
  <pageMargins left="0.39370078740157483" right="0.39370078740157483" top="0.78740157480314965" bottom="0.98425196850393704" header="0" footer="0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>
      <selection activeCell="D12" sqref="D12"/>
    </sheetView>
  </sheetViews>
  <sheetFormatPr baseColWidth="10" defaultColWidth="10.7109375" defaultRowHeight="12.75" x14ac:dyDescent="0.2"/>
  <cols>
    <col min="1" max="1" width="36" style="85" customWidth="1"/>
    <col min="2" max="5" width="20.28515625" style="85" customWidth="1"/>
    <col min="6" max="6" width="13.42578125" style="85" customWidth="1"/>
    <col min="7" max="7" width="13.85546875" style="85" bestFit="1" customWidth="1"/>
    <col min="8" max="8" width="1.140625" style="85" customWidth="1"/>
    <col min="9" max="9" width="13.85546875" style="85" bestFit="1" customWidth="1"/>
    <col min="10" max="10" width="10.7109375" style="85" customWidth="1"/>
    <col min="11" max="13" width="12.140625" style="85" customWidth="1"/>
    <col min="14" max="16384" width="10.7109375" style="85"/>
  </cols>
  <sheetData>
    <row r="1" spans="1:10" s="245" customFormat="1" ht="18.75" x14ac:dyDescent="0.3">
      <c r="A1" s="25" t="s">
        <v>5</v>
      </c>
      <c r="B1" s="85"/>
    </row>
    <row r="2" spans="1:10" s="245" customFormat="1" ht="15.75" x14ac:dyDescent="0.25">
      <c r="A2" s="26" t="s">
        <v>178</v>
      </c>
      <c r="B2" s="85"/>
    </row>
    <row r="3" spans="1:10" s="245" customFormat="1" x14ac:dyDescent="0.2">
      <c r="A3" s="85"/>
      <c r="B3" s="85"/>
    </row>
    <row r="4" spans="1:10" s="245" customFormat="1" ht="15.75" x14ac:dyDescent="0.25">
      <c r="A4" s="26" t="s">
        <v>201</v>
      </c>
      <c r="B4" s="246"/>
      <c r="C4" s="247"/>
      <c r="D4" s="247"/>
      <c r="E4" s="247"/>
      <c r="F4" s="247"/>
      <c r="G4" s="247"/>
      <c r="H4" s="247"/>
      <c r="I4" s="247"/>
      <c r="J4" s="247"/>
    </row>
    <row r="5" spans="1:10" s="245" customFormat="1" x14ac:dyDescent="0.2">
      <c r="A5" s="28" t="s">
        <v>0</v>
      </c>
      <c r="B5" s="248"/>
      <c r="C5" s="249"/>
      <c r="D5" s="249"/>
      <c r="E5" s="249"/>
      <c r="F5" s="249"/>
      <c r="G5" s="249"/>
      <c r="H5" s="249"/>
      <c r="I5" s="249"/>
      <c r="J5" s="249"/>
    </row>
    <row r="6" spans="1:10" ht="15" customHeight="1" x14ac:dyDescent="0.2">
      <c r="B6" s="295"/>
      <c r="C6" s="295"/>
      <c r="D6" s="295"/>
      <c r="E6" s="295"/>
      <c r="F6" s="295"/>
    </row>
    <row r="7" spans="1:10" ht="70.5" customHeight="1" x14ac:dyDescent="0.2">
      <c r="A7" s="80" t="s">
        <v>87</v>
      </c>
      <c r="B7" s="78" t="s">
        <v>28</v>
      </c>
      <c r="C7" s="78" t="s">
        <v>29</v>
      </c>
      <c r="D7" s="78" t="s">
        <v>30</v>
      </c>
      <c r="E7" s="78" t="s">
        <v>31</v>
      </c>
      <c r="F7" s="79" t="s">
        <v>17</v>
      </c>
    </row>
    <row r="8" spans="1:10" ht="24.95" customHeight="1" x14ac:dyDescent="0.2">
      <c r="A8" s="19" t="s">
        <v>78</v>
      </c>
      <c r="B8" s="270">
        <v>2048873.3341175192</v>
      </c>
      <c r="C8" s="270">
        <v>605491.70555255911</v>
      </c>
      <c r="D8" s="270">
        <v>2274507.0587568525</v>
      </c>
      <c r="E8" s="270">
        <v>434074.75878836669</v>
      </c>
      <c r="F8" s="271">
        <f t="shared" ref="F8:F19" si="0">+SUM(B8:E8)</f>
        <v>5362946.8572152974</v>
      </c>
      <c r="G8" s="272"/>
      <c r="H8" s="272"/>
      <c r="I8" s="272"/>
    </row>
    <row r="9" spans="1:10" ht="24.95" customHeight="1" x14ac:dyDescent="0.2">
      <c r="A9" s="19" t="s">
        <v>79</v>
      </c>
      <c r="B9" s="270">
        <v>543912.26244178775</v>
      </c>
      <c r="C9" s="270">
        <v>140935.81179091788</v>
      </c>
      <c r="D9" s="270">
        <v>466966.80364505964</v>
      </c>
      <c r="E9" s="270">
        <v>114999.31162742969</v>
      </c>
      <c r="F9" s="271">
        <f t="shared" si="0"/>
        <v>1266814.189505195</v>
      </c>
      <c r="G9" s="272"/>
      <c r="H9" s="272"/>
      <c r="I9" s="272"/>
    </row>
    <row r="10" spans="1:10" ht="24.95" customHeight="1" x14ac:dyDescent="0.2">
      <c r="A10" s="19" t="s">
        <v>80</v>
      </c>
      <c r="B10" s="270">
        <v>733551.81050757715</v>
      </c>
      <c r="C10" s="270">
        <v>156892.40182300049</v>
      </c>
      <c r="D10" s="270">
        <v>512971.67825715471</v>
      </c>
      <c r="E10" s="270">
        <v>104309.53308516127</v>
      </c>
      <c r="F10" s="271">
        <f t="shared" si="0"/>
        <v>1507725.4236728938</v>
      </c>
      <c r="G10" s="272"/>
      <c r="H10" s="272"/>
      <c r="I10" s="272"/>
    </row>
    <row r="11" spans="1:10" ht="24.95" customHeight="1" x14ac:dyDescent="0.2">
      <c r="A11" s="19" t="s">
        <v>81</v>
      </c>
      <c r="B11" s="270">
        <v>2604259.9527907227</v>
      </c>
      <c r="C11" s="270">
        <v>819128.3042157155</v>
      </c>
      <c r="D11" s="270">
        <v>2974559.9528710763</v>
      </c>
      <c r="E11" s="270">
        <v>564019.58992817055</v>
      </c>
      <c r="F11" s="271">
        <f t="shared" si="0"/>
        <v>6961967.7998056859</v>
      </c>
      <c r="G11" s="272"/>
      <c r="H11" s="272"/>
      <c r="I11" s="272"/>
    </row>
    <row r="12" spans="1:10" ht="24.95" customHeight="1" x14ac:dyDescent="0.2">
      <c r="A12" s="19" t="s">
        <v>82</v>
      </c>
      <c r="B12" s="270">
        <v>591101.10393310338</v>
      </c>
      <c r="C12" s="270">
        <v>165971.31565126579</v>
      </c>
      <c r="D12" s="270">
        <v>642860.32621181454</v>
      </c>
      <c r="E12" s="270">
        <v>96465.859417809363</v>
      </c>
      <c r="F12" s="271">
        <f t="shared" si="0"/>
        <v>1496398.605213993</v>
      </c>
      <c r="G12" s="272"/>
      <c r="H12" s="272"/>
      <c r="I12" s="272"/>
    </row>
    <row r="13" spans="1:10" ht="24.95" customHeight="1" x14ac:dyDescent="0.2">
      <c r="A13" s="19" t="s">
        <v>83</v>
      </c>
      <c r="B13" s="270">
        <v>587935.63612939243</v>
      </c>
      <c r="C13" s="270">
        <v>152801.34815496361</v>
      </c>
      <c r="D13" s="270">
        <v>545679.54674497875</v>
      </c>
      <c r="E13" s="270">
        <v>79893.899388339822</v>
      </c>
      <c r="F13" s="271">
        <f t="shared" si="0"/>
        <v>1366310.4304176746</v>
      </c>
      <c r="G13" s="272"/>
      <c r="H13" s="272"/>
      <c r="I13" s="272"/>
    </row>
    <row r="14" spans="1:10" ht="24.95" customHeight="1" x14ac:dyDescent="0.2">
      <c r="A14" s="19" t="s">
        <v>84</v>
      </c>
      <c r="B14" s="270">
        <v>1744830.9395987387</v>
      </c>
      <c r="C14" s="270">
        <v>640715.34980150487</v>
      </c>
      <c r="D14" s="270">
        <v>980808.2256673181</v>
      </c>
      <c r="E14" s="270">
        <v>277837.10794751596</v>
      </c>
      <c r="F14" s="271">
        <f t="shared" si="0"/>
        <v>3644191.6230150773</v>
      </c>
      <c r="G14" s="272"/>
      <c r="H14" s="272"/>
      <c r="I14" s="272"/>
    </row>
    <row r="15" spans="1:10" ht="24.95" customHeight="1" x14ac:dyDescent="0.2">
      <c r="A15" s="19" t="s">
        <v>85</v>
      </c>
      <c r="B15" s="270">
        <v>407696.0797623464</v>
      </c>
      <c r="C15" s="270">
        <v>102310.350430408</v>
      </c>
      <c r="D15" s="270">
        <v>270153.03961650154</v>
      </c>
      <c r="E15" s="270">
        <v>69630.254207520338</v>
      </c>
      <c r="F15" s="271">
        <f t="shared" si="0"/>
        <v>849789.72401677631</v>
      </c>
      <c r="G15" s="272"/>
      <c r="H15" s="272"/>
      <c r="I15" s="272"/>
    </row>
    <row r="16" spans="1:10" ht="24.95" customHeight="1" x14ac:dyDescent="0.2">
      <c r="A16" s="19" t="s">
        <v>86</v>
      </c>
      <c r="B16" s="270">
        <v>1154020.5286530228</v>
      </c>
      <c r="C16" s="270">
        <v>214248.6016007053</v>
      </c>
      <c r="D16" s="270">
        <v>643540.98454761889</v>
      </c>
      <c r="E16" s="270">
        <v>136945.42139460906</v>
      </c>
      <c r="F16" s="271">
        <f t="shared" si="0"/>
        <v>2148755.5361959557</v>
      </c>
      <c r="G16" s="272"/>
      <c r="H16" s="272"/>
      <c r="I16" s="272"/>
    </row>
    <row r="17" spans="1:9" ht="24.95" customHeight="1" x14ac:dyDescent="0.2">
      <c r="A17" s="19" t="s">
        <v>33</v>
      </c>
      <c r="B17" s="270">
        <v>183049.59832498417</v>
      </c>
      <c r="C17" s="270">
        <v>57817.197669311812</v>
      </c>
      <c r="D17" s="270">
        <v>30670.661595173289</v>
      </c>
      <c r="E17" s="270">
        <v>48588.356979681528</v>
      </c>
      <c r="F17" s="271">
        <f t="shared" si="0"/>
        <v>320125.8145691508</v>
      </c>
      <c r="G17" s="272"/>
      <c r="H17" s="272"/>
      <c r="I17" s="272"/>
    </row>
    <row r="18" spans="1:9" ht="24.95" customHeight="1" x14ac:dyDescent="0.2">
      <c r="A18" s="19" t="s">
        <v>34</v>
      </c>
      <c r="B18" s="270">
        <v>3039755.1119213155</v>
      </c>
      <c r="C18" s="270">
        <v>1012195.1344867584</v>
      </c>
      <c r="D18" s="270">
        <v>1562126.2129991562</v>
      </c>
      <c r="E18" s="270">
        <v>397624.60923280788</v>
      </c>
      <c r="F18" s="271">
        <f t="shared" si="0"/>
        <v>6011701.0686400384</v>
      </c>
      <c r="G18" s="272"/>
      <c r="H18" s="272"/>
      <c r="I18" s="272"/>
    </row>
    <row r="19" spans="1:9" ht="24.95" customHeight="1" x14ac:dyDescent="0.2">
      <c r="A19" s="19" t="s">
        <v>35</v>
      </c>
      <c r="B19" s="270">
        <v>1301532.2162855135</v>
      </c>
      <c r="C19" s="270">
        <v>393552.18978339504</v>
      </c>
      <c r="D19" s="270">
        <v>1123892.8403625095</v>
      </c>
      <c r="E19" s="270">
        <v>249850.48696042757</v>
      </c>
      <c r="F19" s="271">
        <f t="shared" si="0"/>
        <v>3068827.7333918451</v>
      </c>
      <c r="G19" s="272"/>
      <c r="H19" s="272"/>
      <c r="I19" s="272"/>
    </row>
    <row r="20" spans="1:9" ht="22.5" customHeight="1" x14ac:dyDescent="0.2">
      <c r="A20" s="78" t="s">
        <v>20</v>
      </c>
      <c r="B20" s="213">
        <f>SUM(B8:B19)</f>
        <v>14940518.574466027</v>
      </c>
      <c r="C20" s="213">
        <f t="shared" ref="C20:F20" si="1">SUM(C8:C19)</f>
        <v>4462059.7109605065</v>
      </c>
      <c r="D20" s="213">
        <f t="shared" si="1"/>
        <v>12028737.331275214</v>
      </c>
      <c r="E20" s="108">
        <f t="shared" si="1"/>
        <v>2574239.1889578397</v>
      </c>
      <c r="F20" s="214">
        <f t="shared" si="1"/>
        <v>34005554.805659585</v>
      </c>
      <c r="G20" s="273"/>
      <c r="H20" s="273"/>
      <c r="I20" s="273"/>
    </row>
    <row r="21" spans="1:9" ht="18.75" customHeight="1" x14ac:dyDescent="0.2"/>
    <row r="22" spans="1:9" ht="18.75" customHeight="1" x14ac:dyDescent="0.2"/>
    <row r="23" spans="1:9" ht="25.5" customHeight="1" x14ac:dyDescent="0.2">
      <c r="F23" s="262"/>
    </row>
    <row r="24" spans="1:9" ht="16.5" customHeight="1" x14ac:dyDescent="0.2"/>
    <row r="26" spans="1:9" ht="19.5" customHeight="1" x14ac:dyDescent="0.2"/>
    <row r="27" spans="1:9" ht="19.5" customHeight="1" x14ac:dyDescent="0.2"/>
    <row r="28" spans="1:9" ht="19.5" customHeight="1" x14ac:dyDescent="0.2"/>
    <row r="29" spans="1:9" ht="19.5" customHeight="1" x14ac:dyDescent="0.2"/>
    <row r="30" spans="1:9" ht="19.5" customHeight="1" x14ac:dyDescent="0.2"/>
    <row r="31" spans="1:9" ht="25.5" customHeight="1" x14ac:dyDescent="0.2"/>
    <row r="32" spans="1:9" ht="16.5" customHeight="1" x14ac:dyDescent="0.2"/>
    <row r="33" ht="16.5" customHeight="1" x14ac:dyDescent="0.2"/>
    <row r="34" ht="16.5" customHeight="1" x14ac:dyDescent="0.2"/>
    <row r="35" ht="16.5" customHeight="1" x14ac:dyDescent="0.2"/>
    <row r="36" ht="16.5" customHeight="1" x14ac:dyDescent="0.2"/>
    <row r="37" ht="16.5" customHeight="1" x14ac:dyDescent="0.2"/>
    <row r="38" ht="16.5" customHeight="1" x14ac:dyDescent="0.2"/>
    <row r="39" ht="16.5" customHeight="1" x14ac:dyDescent="0.2"/>
    <row r="40" ht="16.5" customHeight="1" x14ac:dyDescent="0.2"/>
    <row r="41" ht="16.5" customHeight="1" x14ac:dyDescent="0.2"/>
    <row r="42" ht="16.5" customHeight="1" x14ac:dyDescent="0.2"/>
    <row r="43" ht="16.5" customHeight="1" x14ac:dyDescent="0.2"/>
    <row r="44" ht="16.5" customHeight="1" x14ac:dyDescent="0.2"/>
    <row r="45" ht="16.5" customHeight="1" x14ac:dyDescent="0.2"/>
  </sheetData>
  <mergeCells count="1">
    <mergeCell ref="B6:F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>
      <selection activeCell="C11" sqref="C11"/>
    </sheetView>
  </sheetViews>
  <sheetFormatPr baseColWidth="10" defaultColWidth="10.7109375" defaultRowHeight="12.75" x14ac:dyDescent="0.2"/>
  <cols>
    <col min="1" max="1" width="36" style="85" customWidth="1"/>
    <col min="2" max="5" width="20.28515625" style="85" customWidth="1"/>
    <col min="6" max="6" width="13.42578125" style="85" customWidth="1"/>
    <col min="7" max="7" width="13.85546875" style="85" bestFit="1" customWidth="1"/>
    <col min="8" max="8" width="1.140625" style="85" customWidth="1"/>
    <col min="9" max="9" width="13.85546875" style="85" bestFit="1" customWidth="1"/>
    <col min="10" max="10" width="10.7109375" style="85" customWidth="1"/>
    <col min="11" max="13" width="12.140625" style="85" customWidth="1"/>
    <col min="14" max="16384" width="10.7109375" style="85"/>
  </cols>
  <sheetData>
    <row r="1" spans="1:10" s="245" customFormat="1" ht="18.75" x14ac:dyDescent="0.3">
      <c r="A1" s="25" t="s">
        <v>5</v>
      </c>
      <c r="B1" s="85"/>
    </row>
    <row r="2" spans="1:10" s="245" customFormat="1" ht="15.75" x14ac:dyDescent="0.25">
      <c r="A2" s="26" t="s">
        <v>178</v>
      </c>
      <c r="B2" s="85"/>
    </row>
    <row r="3" spans="1:10" s="245" customFormat="1" x14ac:dyDescent="0.2">
      <c r="A3" s="85"/>
      <c r="B3" s="85"/>
    </row>
    <row r="4" spans="1:10" s="245" customFormat="1" ht="15.75" x14ac:dyDescent="0.25">
      <c r="A4" s="26" t="s">
        <v>207</v>
      </c>
      <c r="B4" s="246"/>
      <c r="C4" s="247"/>
      <c r="D4" s="247"/>
      <c r="E4" s="247"/>
      <c r="F4" s="247"/>
      <c r="G4" s="247"/>
      <c r="H4" s="247"/>
      <c r="I4" s="247"/>
      <c r="J4" s="247"/>
    </row>
    <row r="5" spans="1:10" s="245" customFormat="1" x14ac:dyDescent="0.2">
      <c r="A5" s="28" t="s">
        <v>0</v>
      </c>
      <c r="B5" s="248"/>
      <c r="C5" s="249"/>
      <c r="D5" s="249"/>
      <c r="E5" s="249"/>
      <c r="F5" s="249"/>
      <c r="G5" s="249"/>
      <c r="H5" s="249"/>
      <c r="I5" s="249"/>
      <c r="J5" s="249"/>
    </row>
    <row r="6" spans="1:10" ht="15" customHeight="1" x14ac:dyDescent="0.2">
      <c r="B6" s="295"/>
      <c r="C6" s="295"/>
      <c r="D6" s="295"/>
      <c r="E6" s="295"/>
      <c r="F6" s="295"/>
    </row>
    <row r="7" spans="1:10" ht="70.5" customHeight="1" x14ac:dyDescent="0.2">
      <c r="A7" s="80" t="s">
        <v>87</v>
      </c>
      <c r="B7" s="78" t="s">
        <v>28</v>
      </c>
      <c r="C7" s="78" t="s">
        <v>29</v>
      </c>
      <c r="D7" s="78" t="s">
        <v>30</v>
      </c>
      <c r="E7" s="78" t="s">
        <v>31</v>
      </c>
      <c r="F7" s="79" t="s">
        <v>17</v>
      </c>
    </row>
    <row r="8" spans="1:10" ht="24.95" customHeight="1" x14ac:dyDescent="0.2">
      <c r="A8" s="19" t="s">
        <v>78</v>
      </c>
      <c r="B8" s="270">
        <v>2166266.242940879</v>
      </c>
      <c r="C8" s="270">
        <v>756099.75497626245</v>
      </c>
      <c r="D8" s="270">
        <v>2180464.2762851631</v>
      </c>
      <c r="E8" s="270">
        <v>253956.8651426702</v>
      </c>
      <c r="F8" s="271">
        <f t="shared" ref="F8:F19" si="0">+SUM(B8:E8)</f>
        <v>5356787.1393449744</v>
      </c>
      <c r="G8" s="272"/>
      <c r="H8" s="272"/>
      <c r="I8" s="272"/>
    </row>
    <row r="9" spans="1:10" ht="24.95" customHeight="1" x14ac:dyDescent="0.2">
      <c r="A9" s="19" t="s">
        <v>79</v>
      </c>
      <c r="B9" s="270">
        <v>619561.45548452507</v>
      </c>
      <c r="C9" s="270">
        <v>167414.78069951799</v>
      </c>
      <c r="D9" s="270">
        <v>390976.00808144943</v>
      </c>
      <c r="E9" s="270">
        <v>91576.122591308726</v>
      </c>
      <c r="F9" s="271">
        <f t="shared" si="0"/>
        <v>1269528.3668568013</v>
      </c>
      <c r="G9" s="272"/>
      <c r="H9" s="272"/>
      <c r="I9" s="272"/>
    </row>
    <row r="10" spans="1:10" ht="24.95" customHeight="1" x14ac:dyDescent="0.2">
      <c r="A10" s="19" t="s">
        <v>80</v>
      </c>
      <c r="B10" s="270">
        <v>855748.82955133251</v>
      </c>
      <c r="C10" s="270">
        <v>241948.05180584587</v>
      </c>
      <c r="D10" s="270">
        <v>440296.13303999644</v>
      </c>
      <c r="E10" s="270">
        <v>77871.887875303073</v>
      </c>
      <c r="F10" s="271">
        <f t="shared" si="0"/>
        <v>1615864.902272478</v>
      </c>
      <c r="G10" s="272"/>
      <c r="H10" s="272"/>
      <c r="I10" s="272"/>
    </row>
    <row r="11" spans="1:10" ht="24.95" customHeight="1" x14ac:dyDescent="0.2">
      <c r="A11" s="19" t="s">
        <v>81</v>
      </c>
      <c r="B11" s="270">
        <v>2844674.3792131799</v>
      </c>
      <c r="C11" s="270">
        <v>929405.29382780078</v>
      </c>
      <c r="D11" s="270">
        <v>2874418.9460152299</v>
      </c>
      <c r="E11" s="270">
        <v>389909.81243644579</v>
      </c>
      <c r="F11" s="271">
        <f t="shared" si="0"/>
        <v>7038408.4314926555</v>
      </c>
      <c r="G11" s="272"/>
      <c r="H11" s="272"/>
      <c r="I11" s="272"/>
    </row>
    <row r="12" spans="1:10" ht="24.95" customHeight="1" x14ac:dyDescent="0.2">
      <c r="A12" s="19" t="s">
        <v>82</v>
      </c>
      <c r="B12" s="270">
        <v>599012.09523263376</v>
      </c>
      <c r="C12" s="270">
        <v>193018.54260347225</v>
      </c>
      <c r="D12" s="270">
        <v>541093.31637695141</v>
      </c>
      <c r="E12" s="270">
        <v>53939.684406957938</v>
      </c>
      <c r="F12" s="271">
        <f t="shared" si="0"/>
        <v>1387063.6386200152</v>
      </c>
      <c r="G12" s="272"/>
      <c r="H12" s="272"/>
      <c r="I12" s="272"/>
    </row>
    <row r="13" spans="1:10" ht="24.95" customHeight="1" x14ac:dyDescent="0.2">
      <c r="A13" s="19" t="s">
        <v>83</v>
      </c>
      <c r="B13" s="270">
        <v>567269.7920212982</v>
      </c>
      <c r="C13" s="270">
        <v>185327.99793002609</v>
      </c>
      <c r="D13" s="270">
        <v>626011.55869939644</v>
      </c>
      <c r="E13" s="270">
        <v>67175.805931564813</v>
      </c>
      <c r="F13" s="271">
        <f t="shared" si="0"/>
        <v>1445785.1545822856</v>
      </c>
      <c r="G13" s="272"/>
      <c r="H13" s="272"/>
      <c r="I13" s="272"/>
    </row>
    <row r="14" spans="1:10" ht="24.95" customHeight="1" x14ac:dyDescent="0.2">
      <c r="A14" s="19" t="s">
        <v>84</v>
      </c>
      <c r="B14" s="270">
        <v>1985080.9699578718</v>
      </c>
      <c r="C14" s="270">
        <v>582828.12997447664</v>
      </c>
      <c r="D14" s="270">
        <v>900667.8672726748</v>
      </c>
      <c r="E14" s="270">
        <v>144862.78599389532</v>
      </c>
      <c r="F14" s="271">
        <f t="shared" si="0"/>
        <v>3613439.7531989189</v>
      </c>
      <c r="G14" s="272"/>
      <c r="H14" s="272"/>
      <c r="I14" s="272"/>
    </row>
    <row r="15" spans="1:10" ht="24.95" customHeight="1" x14ac:dyDescent="0.2">
      <c r="A15" s="19" t="s">
        <v>85</v>
      </c>
      <c r="B15" s="270">
        <v>429355.7457364602</v>
      </c>
      <c r="C15" s="270">
        <v>118451.05820637711</v>
      </c>
      <c r="D15" s="270">
        <v>281898.47440638597</v>
      </c>
      <c r="E15" s="270">
        <v>45476.862763432662</v>
      </c>
      <c r="F15" s="271">
        <f t="shared" si="0"/>
        <v>875182.14111265598</v>
      </c>
      <c r="G15" s="272"/>
      <c r="H15" s="272"/>
      <c r="I15" s="272"/>
    </row>
    <row r="16" spans="1:10" ht="24.95" customHeight="1" x14ac:dyDescent="0.2">
      <c r="A16" s="19" t="s">
        <v>86</v>
      </c>
      <c r="B16" s="270">
        <v>1416970.5390572767</v>
      </c>
      <c r="C16" s="270">
        <v>261772.74726641932</v>
      </c>
      <c r="D16" s="270">
        <v>669229.0431786062</v>
      </c>
      <c r="E16" s="270">
        <v>96402.513578341401</v>
      </c>
      <c r="F16" s="271">
        <f t="shared" si="0"/>
        <v>2444374.8430806436</v>
      </c>
      <c r="G16" s="272"/>
      <c r="H16" s="272"/>
      <c r="I16" s="272"/>
    </row>
    <row r="17" spans="1:9" ht="24.95" customHeight="1" x14ac:dyDescent="0.2">
      <c r="A17" s="19" t="s">
        <v>33</v>
      </c>
      <c r="B17" s="270">
        <v>226526.44726089071</v>
      </c>
      <c r="C17" s="270">
        <v>98646.959917982764</v>
      </c>
      <c r="D17" s="270">
        <v>54225.700219064318</v>
      </c>
      <c r="E17" s="270">
        <v>16068.898248809302</v>
      </c>
      <c r="F17" s="271">
        <f t="shared" si="0"/>
        <v>395468.00564674707</v>
      </c>
      <c r="G17" s="272"/>
      <c r="H17" s="272"/>
      <c r="I17" s="272"/>
    </row>
    <row r="18" spans="1:9" ht="24.95" customHeight="1" x14ac:dyDescent="0.2">
      <c r="A18" s="19" t="s">
        <v>34</v>
      </c>
      <c r="B18" s="270">
        <v>3569562.0158456219</v>
      </c>
      <c r="C18" s="270">
        <v>990516.41190686356</v>
      </c>
      <c r="D18" s="270">
        <v>1293330.4149446534</v>
      </c>
      <c r="E18" s="270">
        <v>192289.72282074051</v>
      </c>
      <c r="F18" s="271">
        <f t="shared" si="0"/>
        <v>6045698.5655178791</v>
      </c>
      <c r="G18" s="272"/>
      <c r="H18" s="272"/>
      <c r="I18" s="272"/>
    </row>
    <row r="19" spans="1:9" ht="24.95" customHeight="1" x14ac:dyDescent="0.2">
      <c r="A19" s="19" t="s">
        <v>35</v>
      </c>
      <c r="B19" s="270">
        <v>1225547.9627174516</v>
      </c>
      <c r="C19" s="270">
        <v>370697.03928835818</v>
      </c>
      <c r="D19" s="270">
        <v>937885.73686099856</v>
      </c>
      <c r="E19" s="270">
        <v>148052.02607645618</v>
      </c>
      <c r="F19" s="271">
        <f t="shared" si="0"/>
        <v>2682182.7649432644</v>
      </c>
      <c r="G19" s="272"/>
      <c r="H19" s="272"/>
      <c r="I19" s="272"/>
    </row>
    <row r="20" spans="1:9" ht="22.5" customHeight="1" x14ac:dyDescent="0.2">
      <c r="A20" s="78" t="s">
        <v>20</v>
      </c>
      <c r="B20" s="213">
        <f>SUM(B8:B19)</f>
        <v>16505576.475019421</v>
      </c>
      <c r="C20" s="213">
        <f t="shared" ref="C20:F20" si="1">SUM(C8:C19)</f>
        <v>4896126.7684034025</v>
      </c>
      <c r="D20" s="213">
        <f t="shared" si="1"/>
        <v>11190497.47538057</v>
      </c>
      <c r="E20" s="108">
        <f t="shared" si="1"/>
        <v>1577582.9878659258</v>
      </c>
      <c r="F20" s="214">
        <f t="shared" si="1"/>
        <v>34169783.706669316</v>
      </c>
      <c r="G20" s="273"/>
      <c r="H20" s="273"/>
      <c r="I20" s="273"/>
    </row>
    <row r="21" spans="1:9" ht="18.75" customHeight="1" x14ac:dyDescent="0.2"/>
    <row r="22" spans="1:9" ht="18.75" customHeight="1" x14ac:dyDescent="0.2"/>
    <row r="23" spans="1:9" ht="25.5" customHeight="1" x14ac:dyDescent="0.2">
      <c r="F23" s="262"/>
    </row>
    <row r="24" spans="1:9" ht="16.5" customHeight="1" x14ac:dyDescent="0.2"/>
    <row r="26" spans="1:9" ht="19.5" customHeight="1" x14ac:dyDescent="0.2"/>
    <row r="27" spans="1:9" ht="19.5" customHeight="1" x14ac:dyDescent="0.2"/>
    <row r="28" spans="1:9" ht="19.5" customHeight="1" x14ac:dyDescent="0.2"/>
    <row r="29" spans="1:9" ht="19.5" customHeight="1" x14ac:dyDescent="0.2"/>
    <row r="30" spans="1:9" ht="19.5" customHeight="1" x14ac:dyDescent="0.2"/>
    <row r="31" spans="1:9" ht="25.5" customHeight="1" x14ac:dyDescent="0.2"/>
    <row r="32" spans="1:9" ht="16.5" customHeight="1" x14ac:dyDescent="0.2"/>
    <row r="33" ht="16.5" customHeight="1" x14ac:dyDescent="0.2"/>
    <row r="34" ht="16.5" customHeight="1" x14ac:dyDescent="0.2"/>
    <row r="35" ht="16.5" customHeight="1" x14ac:dyDescent="0.2"/>
    <row r="36" ht="16.5" customHeight="1" x14ac:dyDescent="0.2"/>
    <row r="37" ht="16.5" customHeight="1" x14ac:dyDescent="0.2"/>
    <row r="38" ht="16.5" customHeight="1" x14ac:dyDescent="0.2"/>
    <row r="39" ht="16.5" customHeight="1" x14ac:dyDescent="0.2"/>
    <row r="40" ht="16.5" customHeight="1" x14ac:dyDescent="0.2"/>
    <row r="41" ht="16.5" customHeight="1" x14ac:dyDescent="0.2"/>
    <row r="42" ht="16.5" customHeight="1" x14ac:dyDescent="0.2"/>
    <row r="43" ht="16.5" customHeight="1" x14ac:dyDescent="0.2"/>
    <row r="44" ht="16.5" customHeight="1" x14ac:dyDescent="0.2"/>
    <row r="45" ht="16.5" customHeight="1" x14ac:dyDescent="0.2"/>
  </sheetData>
  <mergeCells count="1">
    <mergeCell ref="B6:F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showGridLines="0" workbookViewId="0">
      <selection activeCell="E18" sqref="E18"/>
    </sheetView>
  </sheetViews>
  <sheetFormatPr baseColWidth="10" defaultColWidth="10.7109375" defaultRowHeight="12.75" x14ac:dyDescent="0.2"/>
  <cols>
    <col min="1" max="1" width="45.28515625" style="9" customWidth="1"/>
    <col min="2" max="3" width="12.5703125" style="9" customWidth="1"/>
    <col min="4" max="4" width="12.42578125" style="9" bestFit="1" customWidth="1"/>
    <col min="5" max="5" width="11.42578125" style="9" bestFit="1" customWidth="1"/>
    <col min="6" max="8" width="10.7109375" style="9" customWidth="1"/>
    <col min="9" max="11" width="12.140625" style="9" customWidth="1"/>
    <col min="12" max="16384" width="10.7109375" style="9"/>
  </cols>
  <sheetData>
    <row r="1" spans="1:8" s="5" customFormat="1" ht="18.75" x14ac:dyDescent="0.3">
      <c r="A1" s="25" t="s">
        <v>5</v>
      </c>
      <c r="B1" s="9"/>
      <c r="C1" s="9"/>
    </row>
    <row r="2" spans="1:8" s="5" customFormat="1" ht="15.75" x14ac:dyDescent="0.25">
      <c r="A2" s="26"/>
      <c r="B2" s="9"/>
      <c r="C2" s="9"/>
    </row>
    <row r="3" spans="1:8" s="5" customFormat="1" x14ac:dyDescent="0.2">
      <c r="A3" s="9"/>
      <c r="B3" s="9"/>
      <c r="C3" s="9"/>
    </row>
    <row r="4" spans="1:8" s="5" customFormat="1" ht="15.75" x14ac:dyDescent="0.25">
      <c r="A4" s="26" t="s">
        <v>107</v>
      </c>
      <c r="B4" s="27"/>
      <c r="C4" s="27"/>
      <c r="D4" s="6"/>
      <c r="E4" s="6"/>
      <c r="F4" s="6"/>
      <c r="G4" s="6"/>
      <c r="H4" s="6"/>
    </row>
    <row r="5" spans="1:8" s="5" customFormat="1" x14ac:dyDescent="0.2">
      <c r="A5" s="28" t="s">
        <v>108</v>
      </c>
      <c r="B5" s="29"/>
      <c r="C5" s="29"/>
      <c r="D5" s="8"/>
      <c r="E5" s="8"/>
      <c r="F5" s="8"/>
      <c r="G5" s="8"/>
      <c r="H5" s="8"/>
    </row>
    <row r="6" spans="1:8" ht="15" customHeight="1" x14ac:dyDescent="0.2">
      <c r="B6" s="294"/>
      <c r="C6" s="294"/>
      <c r="D6" s="294"/>
    </row>
    <row r="7" spans="1:8" ht="70.5" customHeight="1" x14ac:dyDescent="0.2">
      <c r="A7" s="49" t="s">
        <v>87</v>
      </c>
      <c r="B7" s="122">
        <v>2008</v>
      </c>
      <c r="C7" s="217">
        <v>2011</v>
      </c>
      <c r="D7" s="217">
        <v>2013</v>
      </c>
      <c r="E7" s="217">
        <v>2015</v>
      </c>
    </row>
    <row r="8" spans="1:8" ht="24.95" customHeight="1" x14ac:dyDescent="0.2">
      <c r="A8" s="216" t="s">
        <v>28</v>
      </c>
      <c r="B8" s="215">
        <v>513297.0456674585</v>
      </c>
      <c r="C8" s="215">
        <v>495868.41690551827</v>
      </c>
      <c r="D8" s="278">
        <v>458399.45140603738</v>
      </c>
      <c r="E8" s="215">
        <v>467799.77457896562</v>
      </c>
    </row>
    <row r="9" spans="1:8" ht="24.95" customHeight="1" x14ac:dyDescent="0.2">
      <c r="A9" s="216" t="s">
        <v>29</v>
      </c>
      <c r="B9" s="215">
        <v>99552.007714140316</v>
      </c>
      <c r="C9" s="215">
        <v>97581.514475512464</v>
      </c>
      <c r="D9" s="215">
        <v>99893.853986772985</v>
      </c>
      <c r="E9" s="215">
        <v>91626.942774879237</v>
      </c>
    </row>
    <row r="10" spans="1:8" ht="24.95" customHeight="1" x14ac:dyDescent="0.2">
      <c r="A10" s="216" t="s">
        <v>30</v>
      </c>
      <c r="B10" s="215">
        <v>357877.04909774917</v>
      </c>
      <c r="C10" s="215">
        <v>384274.26402061869</v>
      </c>
      <c r="D10" s="215">
        <v>408378.51377871749</v>
      </c>
      <c r="E10" s="215">
        <v>417415.3899283724</v>
      </c>
    </row>
    <row r="11" spans="1:8" ht="24.95" customHeight="1" x14ac:dyDescent="0.2">
      <c r="A11" s="216" t="s">
        <v>31</v>
      </c>
      <c r="B11" s="215">
        <v>48858.897520654034</v>
      </c>
      <c r="C11" s="215">
        <v>81301.804598352726</v>
      </c>
      <c r="D11" s="215">
        <v>94102.180828471581</v>
      </c>
      <c r="E11" s="215">
        <v>83949.892717785158</v>
      </c>
    </row>
    <row r="12" spans="1:8" ht="24.95" customHeight="1" x14ac:dyDescent="0.2">
      <c r="A12" s="240" t="s">
        <v>17</v>
      </c>
      <c r="B12" s="241">
        <v>1019585.000000002</v>
      </c>
      <c r="C12" s="241">
        <v>1059026.0000000021</v>
      </c>
      <c r="D12" s="241">
        <v>1060773.9999999995</v>
      </c>
      <c r="E12" s="241">
        <v>1060792.0000000026</v>
      </c>
    </row>
    <row r="13" spans="1:8" ht="18.75" customHeight="1" x14ac:dyDescent="0.2"/>
    <row r="14" spans="1:8" ht="18.75" customHeight="1" x14ac:dyDescent="0.2">
      <c r="A14" s="9" t="s">
        <v>208</v>
      </c>
    </row>
    <row r="15" spans="1:8" ht="25.5" customHeight="1" x14ac:dyDescent="0.2"/>
    <row r="16" spans="1:8" ht="16.5" customHeight="1" x14ac:dyDescent="0.2"/>
    <row r="18" ht="19.5" customHeight="1" x14ac:dyDescent="0.2"/>
    <row r="19" ht="19.5" customHeight="1" x14ac:dyDescent="0.2"/>
    <row r="20" ht="19.5" customHeight="1" x14ac:dyDescent="0.2"/>
    <row r="21" ht="19.5" customHeight="1" x14ac:dyDescent="0.2"/>
    <row r="22" ht="19.5" customHeight="1" x14ac:dyDescent="0.2"/>
    <row r="23" ht="25.5" customHeight="1" x14ac:dyDescent="0.2"/>
    <row r="24" ht="16.5" customHeight="1" x14ac:dyDescent="0.2"/>
    <row r="25" ht="16.5" customHeight="1" x14ac:dyDescent="0.2"/>
    <row r="26" ht="16.5" customHeight="1" x14ac:dyDescent="0.2"/>
    <row r="27" ht="16.5" customHeight="1" x14ac:dyDescent="0.2"/>
    <row r="28" ht="16.5" customHeight="1" x14ac:dyDescent="0.2"/>
    <row r="29" ht="16.5" customHeight="1" x14ac:dyDescent="0.2"/>
    <row r="30" ht="16.5" customHeight="1" x14ac:dyDescent="0.2"/>
    <row r="31" ht="16.5" customHeight="1" x14ac:dyDescent="0.2"/>
    <row r="32" ht="16.5" customHeight="1" x14ac:dyDescent="0.2"/>
    <row r="33" ht="16.5" customHeight="1" x14ac:dyDescent="0.2"/>
    <row r="34" ht="16.5" customHeight="1" x14ac:dyDescent="0.2"/>
    <row r="35" ht="16.5" customHeight="1" x14ac:dyDescent="0.2"/>
    <row r="36" ht="16.5" customHeight="1" x14ac:dyDescent="0.2"/>
    <row r="37" ht="16.5" customHeight="1" x14ac:dyDescent="0.2"/>
  </sheetData>
  <mergeCells count="1">
    <mergeCell ref="B6:D6"/>
  </mergeCells>
  <pageMargins left="0.39370078740157483" right="0.39370078740157483" top="0.78740157480314965" bottom="0.98425196850393704" header="0" footer="0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5"/>
  <sheetViews>
    <sheetView showGridLines="0" topLeftCell="C1" workbookViewId="0">
      <selection activeCell="L8" sqref="L8"/>
    </sheetView>
  </sheetViews>
  <sheetFormatPr baseColWidth="10" defaultColWidth="10.7109375" defaultRowHeight="12.75" x14ac:dyDescent="0.2"/>
  <cols>
    <col min="1" max="1" width="9.140625" style="9" customWidth="1"/>
    <col min="2" max="2" width="42.7109375" style="9" customWidth="1"/>
    <col min="3" max="3" width="12.28515625" style="9" customWidth="1"/>
    <col min="4" max="4" width="11.7109375" style="9" customWidth="1"/>
    <col min="5" max="5" width="11.85546875" style="9" customWidth="1"/>
    <col min="6" max="7" width="13.42578125" style="9" customWidth="1"/>
    <col min="8" max="9" width="12.28515625" style="9" customWidth="1"/>
    <col min="10" max="10" width="13.140625" style="9" customWidth="1"/>
    <col min="11" max="13" width="12.140625" style="9" customWidth="1"/>
    <col min="14" max="17" width="12.42578125" style="9" bestFit="1" customWidth="1"/>
    <col min="18" max="18" width="13.42578125" style="9" bestFit="1" customWidth="1"/>
    <col min="19" max="16384" width="10.7109375" style="9"/>
  </cols>
  <sheetData>
    <row r="1" spans="1:25" s="5" customFormat="1" ht="18.75" x14ac:dyDescent="0.3">
      <c r="A1" s="11" t="s">
        <v>5</v>
      </c>
    </row>
    <row r="2" spans="1:25" s="5" customFormat="1" ht="15.75" x14ac:dyDescent="0.25">
      <c r="A2" s="26" t="s">
        <v>178</v>
      </c>
    </row>
    <row r="3" spans="1:25" s="5" customFormat="1" x14ac:dyDescent="0.2"/>
    <row r="4" spans="1:25" s="5" customFormat="1" ht="15.75" x14ac:dyDescent="0.25">
      <c r="A4" s="4" t="s">
        <v>123</v>
      </c>
      <c r="B4" s="6"/>
      <c r="C4" s="6"/>
      <c r="D4" s="6"/>
      <c r="E4" s="6"/>
      <c r="F4" s="6"/>
      <c r="G4" s="6"/>
      <c r="H4" s="6"/>
      <c r="I4" s="6"/>
      <c r="J4" s="6"/>
    </row>
    <row r="5" spans="1:25" s="5" customFormat="1" x14ac:dyDescent="0.2">
      <c r="A5" s="7" t="s">
        <v>0</v>
      </c>
      <c r="B5" s="8"/>
      <c r="C5" s="8"/>
      <c r="D5" s="8"/>
      <c r="E5" s="8"/>
      <c r="F5" s="8"/>
      <c r="G5" s="8"/>
      <c r="H5" s="8"/>
      <c r="I5" s="8"/>
      <c r="J5" s="8"/>
    </row>
    <row r="6" spans="1:25" s="5" customFormat="1" x14ac:dyDescent="0.2">
      <c r="A6" s="8"/>
      <c r="B6" s="8"/>
      <c r="C6" s="8"/>
      <c r="D6" s="8"/>
      <c r="E6" s="8"/>
      <c r="F6" s="8"/>
      <c r="G6" s="8"/>
      <c r="H6" s="8"/>
      <c r="I6" s="8"/>
      <c r="J6" s="8"/>
    </row>
    <row r="7" spans="1:25" s="133" customFormat="1" ht="84" x14ac:dyDescent="0.2">
      <c r="A7" s="126" t="s">
        <v>124</v>
      </c>
      <c r="B7" s="127" t="s">
        <v>125</v>
      </c>
      <c r="C7" s="172"/>
      <c r="D7" s="128" t="s">
        <v>6</v>
      </c>
      <c r="E7" s="128" t="s">
        <v>7</v>
      </c>
      <c r="F7" s="128" t="s">
        <v>8</v>
      </c>
      <c r="G7" s="128" t="s">
        <v>9</v>
      </c>
      <c r="H7" s="128" t="s">
        <v>10</v>
      </c>
      <c r="I7" s="128" t="s">
        <v>11</v>
      </c>
      <c r="J7" s="129" t="s">
        <v>126</v>
      </c>
      <c r="K7" s="188" t="s">
        <v>127</v>
      </c>
      <c r="L7" s="188" t="s">
        <v>128</v>
      </c>
      <c r="M7" s="188" t="s">
        <v>129</v>
      </c>
      <c r="N7" s="129" t="s">
        <v>130</v>
      </c>
      <c r="O7" s="129" t="s">
        <v>131</v>
      </c>
      <c r="P7" s="129" t="s">
        <v>132</v>
      </c>
      <c r="Q7" s="129" t="s">
        <v>133</v>
      </c>
      <c r="R7" s="130" t="s">
        <v>134</v>
      </c>
      <c r="S7" s="131"/>
      <c r="T7" s="131"/>
      <c r="U7" s="131"/>
      <c r="V7" s="131"/>
      <c r="W7" s="131"/>
      <c r="X7" s="131"/>
      <c r="Y7" s="132"/>
    </row>
    <row r="8" spans="1:25" s="133" customFormat="1" ht="16.5" customHeight="1" x14ac:dyDescent="0.2">
      <c r="A8" s="134" t="s">
        <v>135</v>
      </c>
      <c r="B8" s="135" t="s">
        <v>136</v>
      </c>
      <c r="C8" s="173"/>
      <c r="D8" s="174">
        <v>582883</v>
      </c>
      <c r="E8" s="174">
        <v>677</v>
      </c>
      <c r="F8" s="174">
        <v>2684139</v>
      </c>
      <c r="G8" s="174">
        <v>0</v>
      </c>
      <c r="H8" s="174">
        <v>375933</v>
      </c>
      <c r="I8" s="174">
        <v>26903</v>
      </c>
      <c r="J8" s="175">
        <v>3670535</v>
      </c>
      <c r="K8" s="189">
        <v>1435013</v>
      </c>
      <c r="L8" s="174">
        <v>30494</v>
      </c>
      <c r="M8" s="174">
        <v>0</v>
      </c>
      <c r="N8" s="189">
        <f>+M8+L8+K8</f>
        <v>1465507</v>
      </c>
      <c r="O8" s="193">
        <v>102561</v>
      </c>
      <c r="P8" s="193">
        <v>1369442</v>
      </c>
      <c r="Q8" s="193">
        <f>+P8+O8+N8</f>
        <v>2937510</v>
      </c>
      <c r="R8" s="193">
        <f>+Q8+J8</f>
        <v>6608045</v>
      </c>
    </row>
    <row r="9" spans="1:25" s="133" customFormat="1" ht="16.5" customHeight="1" x14ac:dyDescent="0.2">
      <c r="A9" s="134" t="s">
        <v>14</v>
      </c>
      <c r="B9" s="135" t="s">
        <v>137</v>
      </c>
      <c r="C9" s="176"/>
      <c r="D9" s="136">
        <v>51233</v>
      </c>
      <c r="E9" s="136">
        <v>2111243</v>
      </c>
      <c r="F9" s="136">
        <v>3414388</v>
      </c>
      <c r="G9" s="136">
        <v>232957</v>
      </c>
      <c r="H9" s="136">
        <v>755090</v>
      </c>
      <c r="I9" s="136">
        <v>322564</v>
      </c>
      <c r="J9" s="177">
        <v>6887475</v>
      </c>
      <c r="K9" s="190">
        <v>1188882</v>
      </c>
      <c r="L9" s="136">
        <v>0</v>
      </c>
      <c r="M9" s="136">
        <v>198194</v>
      </c>
      <c r="N9" s="190">
        <f t="shared" ref="N9:N13" si="0">+M9+L9+K9</f>
        <v>1387076</v>
      </c>
      <c r="O9" s="194">
        <v>49284</v>
      </c>
      <c r="P9" s="194">
        <v>1420041</v>
      </c>
      <c r="Q9" s="194">
        <f t="shared" ref="Q9:Q14" si="1">+P9+O9+N9</f>
        <v>2856401</v>
      </c>
      <c r="R9" s="194">
        <f t="shared" ref="R9:R14" si="2">+Q9+J9</f>
        <v>9743876</v>
      </c>
    </row>
    <row r="10" spans="1:25" s="133" customFormat="1" ht="16.5" customHeight="1" x14ac:dyDescent="0.2">
      <c r="A10" s="134" t="s">
        <v>15</v>
      </c>
      <c r="B10" s="135" t="s">
        <v>138</v>
      </c>
      <c r="C10" s="176"/>
      <c r="D10" s="136">
        <v>1522358</v>
      </c>
      <c r="E10" s="136">
        <v>789847</v>
      </c>
      <c r="F10" s="136">
        <v>16189726</v>
      </c>
      <c r="G10" s="136">
        <v>2079998</v>
      </c>
      <c r="H10" s="136">
        <v>4243909</v>
      </c>
      <c r="I10" s="136">
        <v>1350804</v>
      </c>
      <c r="J10" s="177">
        <v>26176642</v>
      </c>
      <c r="K10" s="190">
        <v>12206081</v>
      </c>
      <c r="L10" s="136">
        <v>910041</v>
      </c>
      <c r="M10" s="136">
        <v>0</v>
      </c>
      <c r="N10" s="190">
        <f t="shared" si="0"/>
        <v>13116122</v>
      </c>
      <c r="O10" s="194">
        <v>2389717</v>
      </c>
      <c r="P10" s="194">
        <v>21210830</v>
      </c>
      <c r="Q10" s="194">
        <f t="shared" si="1"/>
        <v>36716669</v>
      </c>
      <c r="R10" s="194">
        <f t="shared" si="2"/>
        <v>62893311</v>
      </c>
    </row>
    <row r="11" spans="1:25" s="133" customFormat="1" ht="16.5" customHeight="1" x14ac:dyDescent="0.2">
      <c r="A11" s="137" t="s">
        <v>16</v>
      </c>
      <c r="B11" s="135" t="s">
        <v>139</v>
      </c>
      <c r="C11" s="176"/>
      <c r="D11" s="136">
        <v>33584</v>
      </c>
      <c r="E11" s="136">
        <v>283490</v>
      </c>
      <c r="F11" s="136">
        <v>196980</v>
      </c>
      <c r="G11" s="136">
        <v>4473658</v>
      </c>
      <c r="H11" s="136">
        <v>706912</v>
      </c>
      <c r="I11" s="136">
        <v>148620</v>
      </c>
      <c r="J11" s="177">
        <v>5843244</v>
      </c>
      <c r="K11" s="190">
        <v>515548</v>
      </c>
      <c r="L11" s="136">
        <v>0</v>
      </c>
      <c r="M11" s="136">
        <v>0</v>
      </c>
      <c r="N11" s="190">
        <f t="shared" si="0"/>
        <v>515548</v>
      </c>
      <c r="O11" s="194">
        <v>6257161</v>
      </c>
      <c r="P11" s="194">
        <v>0</v>
      </c>
      <c r="Q11" s="194">
        <f t="shared" si="1"/>
        <v>6772709</v>
      </c>
      <c r="R11" s="194">
        <f t="shared" si="2"/>
        <v>12615953</v>
      </c>
    </row>
    <row r="12" spans="1:25" s="133" customFormat="1" ht="16.5" customHeight="1" x14ac:dyDescent="0.2">
      <c r="A12" s="134" t="s">
        <v>140</v>
      </c>
      <c r="B12" s="135" t="s">
        <v>141</v>
      </c>
      <c r="C12" s="176"/>
      <c r="D12" s="136">
        <v>306984</v>
      </c>
      <c r="E12" s="136">
        <v>705030</v>
      </c>
      <c r="F12" s="136">
        <v>2617075</v>
      </c>
      <c r="G12" s="136">
        <v>1047037</v>
      </c>
      <c r="H12" s="136">
        <v>9340125</v>
      </c>
      <c r="I12" s="136">
        <v>1962576</v>
      </c>
      <c r="J12" s="177">
        <v>15978827</v>
      </c>
      <c r="K12" s="190">
        <v>15515388</v>
      </c>
      <c r="L12" s="136">
        <v>373966</v>
      </c>
      <c r="M12" s="136">
        <v>130525</v>
      </c>
      <c r="N12" s="190">
        <f t="shared" si="0"/>
        <v>16019879</v>
      </c>
      <c r="O12" s="194">
        <v>1753893</v>
      </c>
      <c r="P12" s="194">
        <v>2826995</v>
      </c>
      <c r="Q12" s="194">
        <f t="shared" si="1"/>
        <v>20600767</v>
      </c>
      <c r="R12" s="194">
        <f t="shared" si="2"/>
        <v>36579594</v>
      </c>
    </row>
    <row r="13" spans="1:25" s="133" customFormat="1" ht="16.5" customHeight="1" x14ac:dyDescent="0.2">
      <c r="A13" s="137" t="s">
        <v>142</v>
      </c>
      <c r="B13" s="135" t="s">
        <v>143</v>
      </c>
      <c r="C13" s="178"/>
      <c r="D13" s="179">
        <v>17839</v>
      </c>
      <c r="E13" s="179">
        <v>38804</v>
      </c>
      <c r="F13" s="179">
        <v>91200</v>
      </c>
      <c r="G13" s="179">
        <v>21231</v>
      </c>
      <c r="H13" s="179">
        <v>298914</v>
      </c>
      <c r="I13" s="179">
        <v>501031</v>
      </c>
      <c r="J13" s="180">
        <v>969019</v>
      </c>
      <c r="K13" s="190">
        <v>4180856</v>
      </c>
      <c r="L13" s="136">
        <v>6831466</v>
      </c>
      <c r="M13" s="136">
        <v>4234413</v>
      </c>
      <c r="N13" s="190">
        <f t="shared" si="0"/>
        <v>15246735</v>
      </c>
      <c r="O13" s="194">
        <v>5136</v>
      </c>
      <c r="P13" s="194">
        <v>75110</v>
      </c>
      <c r="Q13" s="194">
        <f t="shared" si="1"/>
        <v>15326981</v>
      </c>
      <c r="R13" s="194">
        <f t="shared" si="2"/>
        <v>16296000</v>
      </c>
    </row>
    <row r="14" spans="1:25" s="133" customFormat="1" ht="16.5" customHeight="1" x14ac:dyDescent="0.2">
      <c r="B14" s="138" t="s">
        <v>144</v>
      </c>
      <c r="C14" s="181"/>
      <c r="D14" s="182">
        <v>2514881</v>
      </c>
      <c r="E14" s="182">
        <v>3929091</v>
      </c>
      <c r="F14" s="182">
        <v>25193508</v>
      </c>
      <c r="G14" s="182">
        <v>7854881</v>
      </c>
      <c r="H14" s="182">
        <v>15720883</v>
      </c>
      <c r="I14" s="182">
        <v>4312493</v>
      </c>
      <c r="J14" s="183">
        <v>59525737</v>
      </c>
      <c r="K14" s="191">
        <f>+SUM(K8:K13)</f>
        <v>35041768</v>
      </c>
      <c r="L14" s="192">
        <v>8145967</v>
      </c>
      <c r="M14" s="192">
        <v>4563132</v>
      </c>
      <c r="N14" s="191">
        <f>+N8+N9+N10+N11+N12+N13</f>
        <v>47750867</v>
      </c>
      <c r="O14" s="195">
        <f>+O8+O9+O10+O11+O12+O13</f>
        <v>10557752</v>
      </c>
      <c r="P14" s="195">
        <v>26902418</v>
      </c>
      <c r="Q14" s="195">
        <f t="shared" si="1"/>
        <v>85211037</v>
      </c>
      <c r="R14" s="195">
        <f t="shared" si="2"/>
        <v>144736774</v>
      </c>
    </row>
    <row r="15" spans="1:25" s="133" customFormat="1" ht="16.5" customHeight="1" x14ac:dyDescent="0.2">
      <c r="B15" s="135" t="s">
        <v>145</v>
      </c>
      <c r="C15" s="139"/>
      <c r="D15" s="136"/>
      <c r="E15" s="136"/>
      <c r="F15" s="136"/>
      <c r="G15" s="136"/>
      <c r="H15" s="136"/>
      <c r="I15" s="136"/>
      <c r="J15" s="136"/>
      <c r="K15" s="136">
        <v>1658680.8726485374</v>
      </c>
      <c r="L15" s="140"/>
      <c r="M15" s="141"/>
      <c r="N15" s="140"/>
      <c r="O15" s="141"/>
      <c r="P15" s="136"/>
      <c r="Q15" s="141"/>
      <c r="R15" s="141"/>
    </row>
    <row r="16" spans="1:25" s="133" customFormat="1" ht="16.5" customHeight="1" x14ac:dyDescent="0.2">
      <c r="B16" s="135" t="s">
        <v>146</v>
      </c>
      <c r="C16" s="139"/>
      <c r="D16" s="136"/>
      <c r="E16" s="136"/>
      <c r="F16" s="136"/>
      <c r="G16" s="136"/>
      <c r="H16" s="136"/>
      <c r="I16" s="136"/>
      <c r="J16" s="136"/>
      <c r="K16" s="136">
        <v>-1646634</v>
      </c>
      <c r="L16" s="140"/>
      <c r="M16" s="140"/>
      <c r="N16" s="140"/>
      <c r="O16" s="141"/>
      <c r="P16" s="136"/>
      <c r="Q16" s="141"/>
      <c r="R16" s="140"/>
    </row>
    <row r="17" spans="2:16" s="133" customFormat="1" ht="12" x14ac:dyDescent="0.2">
      <c r="B17" s="142" t="s">
        <v>147</v>
      </c>
      <c r="C17" s="143"/>
      <c r="D17" s="144">
        <v>653021</v>
      </c>
      <c r="E17" s="144">
        <v>455633</v>
      </c>
      <c r="F17" s="144">
        <v>4099101</v>
      </c>
      <c r="G17" s="144">
        <v>2232092</v>
      </c>
      <c r="H17" s="144">
        <v>9498836</v>
      </c>
      <c r="I17" s="144">
        <v>9345766</v>
      </c>
      <c r="J17" s="144">
        <v>26284449</v>
      </c>
      <c r="K17" s="136"/>
      <c r="L17" s="145"/>
      <c r="P17" s="145"/>
    </row>
    <row r="18" spans="2:16" s="151" customFormat="1" ht="12" x14ac:dyDescent="0.2">
      <c r="B18" s="146" t="s">
        <v>148</v>
      </c>
      <c r="C18" s="147" t="s">
        <v>22</v>
      </c>
      <c r="D18" s="148">
        <v>541794</v>
      </c>
      <c r="E18" s="148">
        <v>335732</v>
      </c>
      <c r="F18" s="148">
        <v>3081863</v>
      </c>
      <c r="G18" s="148">
        <v>1756172</v>
      </c>
      <c r="H18" s="148">
        <v>7280015</v>
      </c>
      <c r="I18" s="148">
        <v>7267822</v>
      </c>
      <c r="J18" s="149">
        <v>20263398</v>
      </c>
      <c r="K18" s="150"/>
    </row>
    <row r="19" spans="2:16" s="133" customFormat="1" x14ac:dyDescent="0.2">
      <c r="B19" s="298" t="s">
        <v>12</v>
      </c>
      <c r="C19" s="152" t="s">
        <v>135</v>
      </c>
      <c r="D19" s="299">
        <v>236525.69100081641</v>
      </c>
      <c r="E19" s="299">
        <v>157432.8827859216</v>
      </c>
      <c r="F19" s="196">
        <v>104496.73968176646</v>
      </c>
      <c r="G19" s="299">
        <v>1015645.654709514</v>
      </c>
      <c r="H19" s="196">
        <v>186874.18295234148</v>
      </c>
      <c r="I19" s="196">
        <v>47382.183920730044</v>
      </c>
      <c r="J19" s="300">
        <v>4308303.7683547791</v>
      </c>
      <c r="K19" s="302"/>
    </row>
    <row r="20" spans="2:16" s="133" customFormat="1" x14ac:dyDescent="0.2">
      <c r="B20" s="298"/>
      <c r="C20" s="152" t="s">
        <v>14</v>
      </c>
      <c r="D20" s="299"/>
      <c r="E20" s="299"/>
      <c r="F20" s="196">
        <v>854103.9307017246</v>
      </c>
      <c r="G20" s="299"/>
      <c r="H20" s="196">
        <v>1339957.6579555699</v>
      </c>
      <c r="I20" s="196">
        <v>365884.84464639379</v>
      </c>
      <c r="J20" s="300"/>
      <c r="K20" s="302"/>
    </row>
    <row r="21" spans="2:16" s="133" customFormat="1" x14ac:dyDescent="0.2">
      <c r="B21" s="298"/>
      <c r="C21" s="152" t="s">
        <v>15</v>
      </c>
      <c r="D21" s="196">
        <v>68506.557322032619</v>
      </c>
      <c r="E21" s="196">
        <v>54047.533963577152</v>
      </c>
      <c r="F21" s="196">
        <v>572916.47096161835</v>
      </c>
      <c r="G21" s="196">
        <v>257530.67117196953</v>
      </c>
      <c r="H21" s="196">
        <v>1083494.8739502497</v>
      </c>
      <c r="I21" s="196">
        <v>576292.14279360254</v>
      </c>
      <c r="J21" s="198">
        <v>2612788.2501630499</v>
      </c>
      <c r="K21" s="141"/>
    </row>
    <row r="22" spans="2:16" s="133" customFormat="1" x14ac:dyDescent="0.2">
      <c r="B22" s="298"/>
      <c r="C22" s="152" t="s">
        <v>16</v>
      </c>
      <c r="D22" s="196">
        <v>146676.13341137569</v>
      </c>
      <c r="E22" s="196">
        <v>90344.712382852551</v>
      </c>
      <c r="F22" s="196">
        <v>853636.37467703945</v>
      </c>
      <c r="G22" s="196">
        <v>314712.0902872202</v>
      </c>
      <c r="H22" s="196">
        <v>1721492.4545657234</v>
      </c>
      <c r="I22" s="196">
        <v>2029365.5312304506</v>
      </c>
      <c r="J22" s="198">
        <v>5156227.2965546623</v>
      </c>
      <c r="K22" s="140"/>
    </row>
    <row r="23" spans="2:16" s="133" customFormat="1" x14ac:dyDescent="0.2">
      <c r="B23" s="298"/>
      <c r="C23" s="152" t="s">
        <v>17</v>
      </c>
      <c r="D23" s="196">
        <v>451708.38173422473</v>
      </c>
      <c r="E23" s="196">
        <v>301825.12913235131</v>
      </c>
      <c r="F23" s="196">
        <v>2385153.5160221485</v>
      </c>
      <c r="G23" s="196">
        <v>1587888.4161687037</v>
      </c>
      <c r="H23" s="196">
        <v>4331819.1694238847</v>
      </c>
      <c r="I23" s="196">
        <v>3018924.7025911771</v>
      </c>
      <c r="J23" s="198">
        <v>12077319.315072492</v>
      </c>
      <c r="K23" s="140"/>
    </row>
    <row r="24" spans="2:16" s="133" customFormat="1" x14ac:dyDescent="0.2">
      <c r="B24" s="298" t="s">
        <v>18</v>
      </c>
      <c r="C24" s="153" t="s">
        <v>135</v>
      </c>
      <c r="D24" s="299">
        <v>58042.588059552909</v>
      </c>
      <c r="E24" s="299">
        <v>12832.075193204697</v>
      </c>
      <c r="F24" s="196">
        <v>57488.025585847587</v>
      </c>
      <c r="G24" s="299">
        <v>18314.037060264454</v>
      </c>
      <c r="H24" s="196">
        <v>118588.38427972005</v>
      </c>
      <c r="I24" s="196">
        <v>163950.83030614068</v>
      </c>
      <c r="J24" s="300">
        <v>1906860.2666878076</v>
      </c>
      <c r="K24" s="301"/>
    </row>
    <row r="25" spans="2:16" s="133" customFormat="1" x14ac:dyDescent="0.2">
      <c r="B25" s="298"/>
      <c r="C25" s="153" t="s">
        <v>14</v>
      </c>
      <c r="D25" s="299"/>
      <c r="E25" s="299"/>
      <c r="F25" s="196">
        <v>258346.2278212244</v>
      </c>
      <c r="G25" s="299"/>
      <c r="H25" s="196">
        <v>755455.76126100612</v>
      </c>
      <c r="I25" s="196">
        <v>463842.33712084696</v>
      </c>
      <c r="J25" s="300"/>
      <c r="K25" s="301"/>
    </row>
    <row r="26" spans="2:16" s="133" customFormat="1" x14ac:dyDescent="0.2">
      <c r="B26" s="298"/>
      <c r="C26" s="153" t="s">
        <v>15</v>
      </c>
      <c r="D26" s="196">
        <v>20505.902995272776</v>
      </c>
      <c r="E26" s="196">
        <v>5409.8349565283042</v>
      </c>
      <c r="F26" s="196">
        <v>125431.92752213341</v>
      </c>
      <c r="G26" s="196">
        <v>17940.243058578148</v>
      </c>
      <c r="H26" s="196">
        <v>760131.48431262665</v>
      </c>
      <c r="I26" s="196">
        <v>755743.24604212632</v>
      </c>
      <c r="J26" s="198">
        <v>1685162.6388872657</v>
      </c>
      <c r="K26" s="140"/>
    </row>
    <row r="27" spans="2:16" s="133" customFormat="1" x14ac:dyDescent="0.2">
      <c r="B27" s="298"/>
      <c r="C27" s="153" t="s">
        <v>16</v>
      </c>
      <c r="D27" s="196">
        <v>11537.127210949569</v>
      </c>
      <c r="E27" s="196">
        <v>15664.960717915739</v>
      </c>
      <c r="F27" s="196">
        <v>255443.30304864558</v>
      </c>
      <c r="G27" s="196">
        <v>132029.30371245372</v>
      </c>
      <c r="H27" s="196">
        <v>1314020.2007227622</v>
      </c>
      <c r="I27" s="196">
        <v>2865360.8839397086</v>
      </c>
      <c r="J27" s="198">
        <v>4594055.7793524358</v>
      </c>
      <c r="K27" s="140"/>
    </row>
    <row r="28" spans="2:16" s="133" customFormat="1" x14ac:dyDescent="0.2">
      <c r="B28" s="298"/>
      <c r="C28" s="153" t="s">
        <v>17</v>
      </c>
      <c r="D28" s="196">
        <v>90085.618265775265</v>
      </c>
      <c r="E28" s="196">
        <v>33906.870867648744</v>
      </c>
      <c r="F28" s="196">
        <v>696709.48397785099</v>
      </c>
      <c r="G28" s="196">
        <v>168283.58383129633</v>
      </c>
      <c r="H28" s="196">
        <v>2948195.8305761153</v>
      </c>
      <c r="I28" s="196">
        <v>4248897.2974088229</v>
      </c>
      <c r="J28" s="198">
        <v>8186078.6849275092</v>
      </c>
      <c r="K28" s="140"/>
    </row>
    <row r="29" spans="2:16" s="133" customFormat="1" ht="12" x14ac:dyDescent="0.2">
      <c r="B29" s="154" t="s">
        <v>149</v>
      </c>
      <c r="C29" s="155"/>
      <c r="D29" s="136">
        <v>111227</v>
      </c>
      <c r="E29" s="136">
        <v>119901</v>
      </c>
      <c r="F29" s="136">
        <v>1017238</v>
      </c>
      <c r="G29" s="136">
        <v>475920</v>
      </c>
      <c r="H29" s="136">
        <v>2218821</v>
      </c>
      <c r="I29" s="136">
        <v>2077944</v>
      </c>
      <c r="J29" s="156">
        <v>6021051</v>
      </c>
      <c r="K29" s="140"/>
      <c r="L29" s="145"/>
    </row>
    <row r="30" spans="2:16" s="133" customFormat="1" ht="12" x14ac:dyDescent="0.2">
      <c r="B30" s="154" t="s">
        <v>150</v>
      </c>
      <c r="C30" s="155"/>
      <c r="D30" s="197">
        <v>-287700</v>
      </c>
      <c r="E30" s="197">
        <v>61395</v>
      </c>
      <c r="F30" s="197">
        <v>25520</v>
      </c>
      <c r="G30" s="197">
        <v>32844</v>
      </c>
      <c r="H30" s="197">
        <v>300095</v>
      </c>
      <c r="I30" s="197">
        <v>-70848</v>
      </c>
      <c r="J30" s="199">
        <v>61306</v>
      </c>
      <c r="K30" s="140"/>
      <c r="L30" s="145"/>
    </row>
    <row r="31" spans="2:16" s="133" customFormat="1" ht="12" x14ac:dyDescent="0.2">
      <c r="B31" s="154" t="s">
        <v>151</v>
      </c>
      <c r="C31" s="155"/>
      <c r="D31" s="136">
        <v>2208282</v>
      </c>
      <c r="E31" s="200">
        <v>1845280</v>
      </c>
      <c r="F31" s="200">
        <v>2925808.0000000005</v>
      </c>
      <c r="G31" s="136">
        <v>2333587</v>
      </c>
      <c r="H31" s="136">
        <v>12912414</v>
      </c>
      <c r="I31" s="136">
        <v>2720481</v>
      </c>
      <c r="J31" s="156">
        <v>24945852</v>
      </c>
      <c r="K31" s="140"/>
    </row>
    <row r="32" spans="2:16" s="133" customFormat="1" ht="12" x14ac:dyDescent="0.2">
      <c r="B32" s="157" t="s">
        <v>152</v>
      </c>
      <c r="C32" s="158"/>
      <c r="D32" s="159">
        <v>1922633</v>
      </c>
      <c r="E32" s="296">
        <v>334184</v>
      </c>
      <c r="F32" s="296"/>
      <c r="G32" s="159">
        <v>1305117</v>
      </c>
      <c r="H32" s="159">
        <v>2772347</v>
      </c>
      <c r="I32" s="159">
        <v>508417</v>
      </c>
      <c r="J32" s="160">
        <v>6842698</v>
      </c>
      <c r="K32" s="140"/>
    </row>
    <row r="33" spans="2:11" s="133" customFormat="1" ht="12" x14ac:dyDescent="0.2">
      <c r="B33" s="161" t="s">
        <v>12</v>
      </c>
      <c r="C33" s="162"/>
      <c r="D33" s="163">
        <v>1125585.6668287527</v>
      </c>
      <c r="E33" s="297">
        <v>257210.81882821282</v>
      </c>
      <c r="F33" s="297"/>
      <c r="G33" s="163">
        <v>1251428.8613589313</v>
      </c>
      <c r="H33" s="163">
        <v>1612137.8518107715</v>
      </c>
      <c r="I33" s="163">
        <v>258475.91308261518</v>
      </c>
      <c r="J33" s="164">
        <v>4504839.1119092843</v>
      </c>
      <c r="K33" s="140"/>
    </row>
    <row r="34" spans="2:11" s="133" customFormat="1" ht="12" x14ac:dyDescent="0.2">
      <c r="B34" s="161" t="s">
        <v>18</v>
      </c>
      <c r="C34" s="162"/>
      <c r="D34" s="163">
        <v>797047.33317124727</v>
      </c>
      <c r="E34" s="297">
        <v>76973.181171787161</v>
      </c>
      <c r="F34" s="297"/>
      <c r="G34" s="163">
        <v>53688.13864106893</v>
      </c>
      <c r="H34" s="163">
        <v>1160209.1481892285</v>
      </c>
      <c r="I34" s="163">
        <v>249941.08691738479</v>
      </c>
      <c r="J34" s="164">
        <v>2337858.8880907167</v>
      </c>
      <c r="K34" s="140"/>
    </row>
    <row r="35" spans="2:11" s="133" customFormat="1" ht="12" x14ac:dyDescent="0.2">
      <c r="B35" s="184" t="s">
        <v>153</v>
      </c>
      <c r="C35" s="185"/>
      <c r="D35" s="186">
        <v>2573603</v>
      </c>
      <c r="E35" s="186">
        <v>2362308</v>
      </c>
      <c r="F35" s="186">
        <v>7050429</v>
      </c>
      <c r="G35" s="186">
        <v>4598523</v>
      </c>
      <c r="H35" s="186">
        <v>22711345</v>
      </c>
      <c r="I35" s="186">
        <v>11995399</v>
      </c>
      <c r="J35" s="187">
        <v>51291607</v>
      </c>
      <c r="K35" s="140"/>
    </row>
    <row r="36" spans="2:11" s="133" customFormat="1" ht="12" x14ac:dyDescent="0.2">
      <c r="B36" s="166" t="s">
        <v>154</v>
      </c>
      <c r="C36" s="155"/>
      <c r="D36" s="136">
        <v>5088484</v>
      </c>
      <c r="E36" s="136">
        <v>6291399</v>
      </c>
      <c r="F36" s="136">
        <v>32243937</v>
      </c>
      <c r="G36" s="136">
        <v>12453404</v>
      </c>
      <c r="H36" s="136">
        <v>38432228</v>
      </c>
      <c r="I36" s="136">
        <v>16307892</v>
      </c>
      <c r="J36" s="156">
        <v>110817344</v>
      </c>
      <c r="K36" s="140"/>
    </row>
    <row r="37" spans="2:11" s="133" customFormat="1" ht="12" x14ac:dyDescent="0.2">
      <c r="B37" s="167" t="s">
        <v>155</v>
      </c>
      <c r="C37" s="165"/>
      <c r="D37" s="136"/>
      <c r="E37" s="136"/>
      <c r="F37" s="136"/>
      <c r="G37" s="136"/>
      <c r="H37" s="136"/>
      <c r="I37" s="136"/>
      <c r="J37" s="156"/>
      <c r="K37" s="140"/>
    </row>
    <row r="38" spans="2:11" s="133" customFormat="1" ht="12" x14ac:dyDescent="0.2">
      <c r="B38" s="166" t="s">
        <v>20</v>
      </c>
      <c r="C38" s="155"/>
      <c r="D38" s="136">
        <v>90199</v>
      </c>
      <c r="E38" s="136">
        <v>12946</v>
      </c>
      <c r="F38" s="136">
        <v>149966</v>
      </c>
      <c r="G38" s="136">
        <v>97115</v>
      </c>
      <c r="H38" s="136">
        <v>459919</v>
      </c>
      <c r="I38" s="136">
        <v>360204</v>
      </c>
      <c r="J38" s="156">
        <v>1170349</v>
      </c>
      <c r="K38" s="140"/>
    </row>
    <row r="39" spans="2:11" s="133" customFormat="1" ht="12" x14ac:dyDescent="0.2">
      <c r="B39" s="166" t="s">
        <v>156</v>
      </c>
      <c r="C39" s="155"/>
      <c r="D39" s="136">
        <v>29318</v>
      </c>
      <c r="E39" s="136">
        <v>12556</v>
      </c>
      <c r="F39" s="136">
        <v>135838</v>
      </c>
      <c r="G39" s="136">
        <v>84301</v>
      </c>
      <c r="H39" s="136">
        <v>378623</v>
      </c>
      <c r="I39" s="136">
        <v>335670</v>
      </c>
      <c r="J39" s="156">
        <v>976306</v>
      </c>
      <c r="K39" s="140"/>
    </row>
    <row r="40" spans="2:11" s="133" customFormat="1" ht="12" x14ac:dyDescent="0.2">
      <c r="B40" s="166" t="s">
        <v>157</v>
      </c>
      <c r="C40" s="155"/>
      <c r="D40" s="136">
        <v>60881</v>
      </c>
      <c r="E40" s="136">
        <v>390</v>
      </c>
      <c r="F40" s="136">
        <v>14128</v>
      </c>
      <c r="G40" s="136">
        <v>12814</v>
      </c>
      <c r="H40" s="136">
        <v>81296</v>
      </c>
      <c r="I40" s="136">
        <v>24534</v>
      </c>
      <c r="J40" s="156">
        <v>194043</v>
      </c>
      <c r="K40" s="140"/>
    </row>
    <row r="41" spans="2:11" s="133" customFormat="1" ht="12" x14ac:dyDescent="0.2">
      <c r="B41" s="167" t="s">
        <v>158</v>
      </c>
      <c r="C41" s="165"/>
      <c r="D41" s="136"/>
      <c r="E41" s="136"/>
      <c r="F41" s="136"/>
      <c r="G41" s="136"/>
      <c r="H41" s="136"/>
      <c r="I41" s="136"/>
      <c r="J41" s="156"/>
      <c r="K41" s="140"/>
    </row>
    <row r="42" spans="2:11" s="133" customFormat="1" ht="12" x14ac:dyDescent="0.2">
      <c r="B42" s="166" t="s">
        <v>20</v>
      </c>
      <c r="C42" s="155"/>
      <c r="D42" s="136">
        <v>81420</v>
      </c>
      <c r="E42" s="136">
        <v>12685</v>
      </c>
      <c r="F42" s="136">
        <v>146055</v>
      </c>
      <c r="G42" s="136">
        <v>95143</v>
      </c>
      <c r="H42" s="136">
        <v>415338</v>
      </c>
      <c r="I42" s="136">
        <v>287199</v>
      </c>
      <c r="J42" s="156">
        <v>1037840</v>
      </c>
      <c r="K42" s="140"/>
    </row>
    <row r="43" spans="2:11" s="133" customFormat="1" ht="12" x14ac:dyDescent="0.2">
      <c r="B43" s="166" t="s">
        <v>156</v>
      </c>
      <c r="C43" s="155"/>
      <c r="D43" s="136">
        <v>28136</v>
      </c>
      <c r="E43" s="136">
        <v>12297</v>
      </c>
      <c r="F43" s="136">
        <v>132770</v>
      </c>
      <c r="G43" s="136">
        <v>82909</v>
      </c>
      <c r="H43" s="136">
        <v>341371</v>
      </c>
      <c r="I43" s="136">
        <v>266189</v>
      </c>
      <c r="J43" s="156">
        <v>863672</v>
      </c>
      <c r="K43" s="140"/>
    </row>
    <row r="44" spans="2:11" s="133" customFormat="1" ht="12" x14ac:dyDescent="0.2">
      <c r="B44" s="166" t="s">
        <v>157</v>
      </c>
      <c r="C44" s="155"/>
      <c r="D44" s="136">
        <v>53284</v>
      </c>
      <c r="E44" s="136">
        <v>388</v>
      </c>
      <c r="F44" s="136">
        <v>13285</v>
      </c>
      <c r="G44" s="136">
        <v>12234</v>
      </c>
      <c r="H44" s="136">
        <v>73967</v>
      </c>
      <c r="I44" s="136">
        <v>21010</v>
      </c>
      <c r="J44" s="156">
        <v>174168</v>
      </c>
      <c r="K44" s="140"/>
    </row>
    <row r="45" spans="2:11" s="133" customFormat="1" ht="12" x14ac:dyDescent="0.2">
      <c r="B45" s="167" t="s">
        <v>159</v>
      </c>
      <c r="C45" s="165"/>
      <c r="D45" s="136"/>
      <c r="E45" s="136"/>
      <c r="F45" s="136"/>
      <c r="G45" s="136"/>
      <c r="H45" s="136"/>
      <c r="I45" s="136"/>
      <c r="J45" s="156"/>
      <c r="K45" s="140"/>
    </row>
    <row r="46" spans="2:11" s="133" customFormat="1" ht="12" x14ac:dyDescent="0.2">
      <c r="B46" s="166" t="s">
        <v>20</v>
      </c>
      <c r="C46" s="155"/>
      <c r="D46" s="136">
        <v>89074</v>
      </c>
      <c r="E46" s="136">
        <v>12927</v>
      </c>
      <c r="F46" s="136">
        <v>150814</v>
      </c>
      <c r="G46" s="136">
        <v>97435</v>
      </c>
      <c r="H46" s="136">
        <v>453691</v>
      </c>
      <c r="I46" s="136">
        <v>321713</v>
      </c>
      <c r="J46" s="156">
        <v>1125654</v>
      </c>
      <c r="K46" s="140"/>
    </row>
    <row r="47" spans="2:11" s="133" customFormat="1" ht="12" x14ac:dyDescent="0.2">
      <c r="B47" s="166" t="s">
        <v>156</v>
      </c>
      <c r="C47" s="155"/>
      <c r="D47" s="136">
        <v>29065</v>
      </c>
      <c r="E47" s="136">
        <v>12540</v>
      </c>
      <c r="F47" s="136">
        <v>136642</v>
      </c>
      <c r="G47" s="136">
        <v>84414</v>
      </c>
      <c r="H47" s="136">
        <v>374431</v>
      </c>
      <c r="I47" s="136">
        <v>299166</v>
      </c>
      <c r="J47" s="156">
        <v>936258</v>
      </c>
      <c r="K47" s="140"/>
    </row>
    <row r="48" spans="2:11" s="133" customFormat="1" ht="12" x14ac:dyDescent="0.2">
      <c r="B48" s="166" t="s">
        <v>157</v>
      </c>
      <c r="C48" s="155"/>
      <c r="D48" s="136">
        <v>60009</v>
      </c>
      <c r="E48" s="136">
        <v>387</v>
      </c>
      <c r="F48" s="136">
        <v>14172</v>
      </c>
      <c r="G48" s="136">
        <v>13021</v>
      </c>
      <c r="H48" s="136">
        <v>79260</v>
      </c>
      <c r="I48" s="136">
        <v>22547</v>
      </c>
      <c r="J48" s="156">
        <v>189396</v>
      </c>
      <c r="K48" s="140"/>
    </row>
    <row r="49" spans="1:11" s="133" customFormat="1" ht="12" x14ac:dyDescent="0.2">
      <c r="B49" s="167" t="s">
        <v>160</v>
      </c>
      <c r="C49" s="165"/>
      <c r="D49" s="136"/>
      <c r="E49" s="136"/>
      <c r="F49" s="136"/>
      <c r="G49" s="136"/>
      <c r="H49" s="136"/>
      <c r="I49" s="136"/>
      <c r="J49" s="156"/>
      <c r="K49" s="140"/>
    </row>
    <row r="50" spans="1:11" s="133" customFormat="1" ht="12" x14ac:dyDescent="0.2">
      <c r="B50" s="166" t="s">
        <v>20</v>
      </c>
      <c r="C50" s="155"/>
      <c r="D50" s="136">
        <v>217751282</v>
      </c>
      <c r="E50" s="136">
        <v>22190240</v>
      </c>
      <c r="F50" s="136">
        <v>273214089</v>
      </c>
      <c r="G50" s="136">
        <v>172944286</v>
      </c>
      <c r="H50" s="136">
        <v>870757554</v>
      </c>
      <c r="I50" s="136">
        <v>513569032</v>
      </c>
      <c r="J50" s="156">
        <v>2070426483</v>
      </c>
      <c r="K50" s="140"/>
    </row>
    <row r="51" spans="1:11" s="133" customFormat="1" ht="12" x14ac:dyDescent="0.2">
      <c r="B51" s="166" t="s">
        <v>156</v>
      </c>
      <c r="C51" s="155"/>
      <c r="D51" s="136">
        <v>63008464</v>
      </c>
      <c r="E51" s="136">
        <v>21690774</v>
      </c>
      <c r="F51" s="136">
        <v>245576969</v>
      </c>
      <c r="G51" s="136">
        <v>148214162</v>
      </c>
      <c r="H51" s="136">
        <v>690454155</v>
      </c>
      <c r="I51" s="136">
        <v>469894583</v>
      </c>
      <c r="J51" s="156">
        <v>1638839107</v>
      </c>
      <c r="K51" s="140"/>
    </row>
    <row r="52" spans="1:11" s="133" customFormat="1" ht="12" x14ac:dyDescent="0.2">
      <c r="B52" s="168" t="s">
        <v>157</v>
      </c>
      <c r="C52" s="169"/>
      <c r="D52" s="144">
        <v>154742818</v>
      </c>
      <c r="E52" s="144">
        <v>499466</v>
      </c>
      <c r="F52" s="144">
        <v>27637120</v>
      </c>
      <c r="G52" s="144">
        <v>24730124</v>
      </c>
      <c r="H52" s="144">
        <v>180303399</v>
      </c>
      <c r="I52" s="144">
        <v>43674449</v>
      </c>
      <c r="J52" s="170">
        <v>431587376</v>
      </c>
      <c r="K52" s="140"/>
    </row>
    <row r="53" spans="1:11" s="171" customFormat="1" ht="12" x14ac:dyDescent="0.2"/>
    <row r="54" spans="1:11" s="171" customFormat="1" ht="12" x14ac:dyDescent="0.2"/>
    <row r="55" spans="1:11" s="171" customFormat="1" ht="12" x14ac:dyDescent="0.2"/>
    <row r="56" spans="1:11" s="171" customFormat="1" x14ac:dyDescent="0.2">
      <c r="A56" s="229"/>
    </row>
    <row r="57" spans="1:11" s="171" customFormat="1" ht="12" x14ac:dyDescent="0.2"/>
    <row r="58" spans="1:11" s="171" customFormat="1" ht="12" x14ac:dyDescent="0.2"/>
    <row r="59" spans="1:11" s="171" customFormat="1" ht="12" x14ac:dyDescent="0.2"/>
    <row r="60" spans="1:11" s="171" customFormat="1" ht="12" x14ac:dyDescent="0.2"/>
    <row r="61" spans="1:11" s="171" customFormat="1" ht="12" x14ac:dyDescent="0.2"/>
    <row r="62" spans="1:11" s="171" customFormat="1" ht="12" x14ac:dyDescent="0.2"/>
    <row r="63" spans="1:11" s="171" customFormat="1" ht="12" x14ac:dyDescent="0.2"/>
    <row r="64" spans="1:11" s="171" customFormat="1" ht="12" x14ac:dyDescent="0.2"/>
    <row r="65" s="171" customFormat="1" ht="12" x14ac:dyDescent="0.2"/>
    <row r="66" s="171" customFormat="1" ht="12" x14ac:dyDescent="0.2"/>
    <row r="67" s="171" customFormat="1" ht="12" x14ac:dyDescent="0.2"/>
    <row r="68" s="171" customFormat="1" ht="12" x14ac:dyDescent="0.2"/>
    <row r="69" s="171" customFormat="1" ht="12" x14ac:dyDescent="0.2"/>
    <row r="70" s="171" customFormat="1" ht="12" x14ac:dyDescent="0.2"/>
    <row r="71" s="171" customFormat="1" ht="12" x14ac:dyDescent="0.2"/>
    <row r="72" s="171" customFormat="1" ht="12" x14ac:dyDescent="0.2"/>
    <row r="73" s="171" customFormat="1" ht="12" x14ac:dyDescent="0.2"/>
    <row r="74" s="171" customFormat="1" ht="12" x14ac:dyDescent="0.2"/>
    <row r="75" s="171" customFormat="1" ht="12" x14ac:dyDescent="0.2"/>
    <row r="76" s="171" customFormat="1" ht="12" x14ac:dyDescent="0.2"/>
    <row r="77" s="171" customFormat="1" ht="12" x14ac:dyDescent="0.2"/>
    <row r="78" s="171" customFormat="1" ht="12" x14ac:dyDescent="0.2"/>
    <row r="79" s="171" customFormat="1" ht="12" x14ac:dyDescent="0.2"/>
    <row r="80" s="171" customFormat="1" ht="12" x14ac:dyDescent="0.2"/>
    <row r="81" s="171" customFormat="1" ht="12" x14ac:dyDescent="0.2"/>
    <row r="82" s="171" customFormat="1" ht="12" x14ac:dyDescent="0.2"/>
    <row r="83" s="171" customFormat="1" ht="12" x14ac:dyDescent="0.2"/>
    <row r="84" s="171" customFormat="1" ht="12" x14ac:dyDescent="0.2"/>
    <row r="85" s="171" customFormat="1" ht="12" x14ac:dyDescent="0.2"/>
    <row r="86" s="171" customFormat="1" ht="12" x14ac:dyDescent="0.2"/>
    <row r="87" s="171" customFormat="1" ht="12" x14ac:dyDescent="0.2"/>
    <row r="88" s="171" customFormat="1" ht="12" x14ac:dyDescent="0.2"/>
    <row r="89" s="171" customFormat="1" ht="12" x14ac:dyDescent="0.2"/>
    <row r="90" s="171" customFormat="1" ht="12" x14ac:dyDescent="0.2"/>
    <row r="91" s="171" customFormat="1" ht="12" x14ac:dyDescent="0.2"/>
    <row r="92" s="171" customFormat="1" ht="12" x14ac:dyDescent="0.2"/>
    <row r="93" s="171" customFormat="1" ht="12" x14ac:dyDescent="0.2"/>
    <row r="94" s="171" customFormat="1" ht="12" x14ac:dyDescent="0.2"/>
    <row r="95" s="171" customFormat="1" ht="12" x14ac:dyDescent="0.2"/>
  </sheetData>
  <mergeCells count="15">
    <mergeCell ref="G24:G25"/>
    <mergeCell ref="J24:J25"/>
    <mergeCell ref="K24:K25"/>
    <mergeCell ref="B19:B23"/>
    <mergeCell ref="D19:D20"/>
    <mergeCell ref="E19:E20"/>
    <mergeCell ref="G19:G20"/>
    <mergeCell ref="J19:J20"/>
    <mergeCell ref="K19:K20"/>
    <mergeCell ref="E32:F32"/>
    <mergeCell ref="E33:F33"/>
    <mergeCell ref="E34:F34"/>
    <mergeCell ref="B24:B28"/>
    <mergeCell ref="D24:D25"/>
    <mergeCell ref="E24:E25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5"/>
  <sheetViews>
    <sheetView showGridLines="0" workbookViewId="0">
      <selection activeCell="Q26" sqref="Q26"/>
    </sheetView>
  </sheetViews>
  <sheetFormatPr baseColWidth="10" defaultColWidth="10.7109375" defaultRowHeight="12.75" x14ac:dyDescent="0.2"/>
  <cols>
    <col min="1" max="1" width="9.140625" style="9" customWidth="1"/>
    <col min="2" max="2" width="42.7109375" style="9" customWidth="1"/>
    <col min="3" max="3" width="12.28515625" style="9" customWidth="1"/>
    <col min="4" max="8" width="11.7109375" style="9" customWidth="1"/>
    <col min="9" max="9" width="13.140625" style="9" customWidth="1"/>
    <col min="10" max="12" width="12.140625" style="9" customWidth="1"/>
    <col min="13" max="16" width="12.42578125" style="9" bestFit="1" customWidth="1"/>
    <col min="17" max="17" width="13.42578125" style="9" bestFit="1" customWidth="1"/>
    <col min="18" max="16384" width="10.7109375" style="9"/>
  </cols>
  <sheetData>
    <row r="1" spans="1:24" s="5" customFormat="1" ht="18.75" x14ac:dyDescent="0.3">
      <c r="A1" s="11" t="s">
        <v>5</v>
      </c>
    </row>
    <row r="2" spans="1:24" s="5" customFormat="1" ht="15.75" x14ac:dyDescent="0.25">
      <c r="A2" s="26" t="s">
        <v>178</v>
      </c>
    </row>
    <row r="3" spans="1:24" s="5" customFormat="1" x14ac:dyDescent="0.2"/>
    <row r="4" spans="1:24" s="5" customFormat="1" ht="15.75" x14ac:dyDescent="0.25">
      <c r="A4" s="4" t="s">
        <v>209</v>
      </c>
      <c r="B4" s="6"/>
      <c r="C4" s="6"/>
      <c r="D4" s="6"/>
      <c r="E4" s="6"/>
      <c r="F4" s="6"/>
      <c r="G4" s="6"/>
      <c r="H4" s="6"/>
      <c r="I4" s="6"/>
    </row>
    <row r="5" spans="1:24" s="5" customFormat="1" x14ac:dyDescent="0.2">
      <c r="A5" s="7" t="s">
        <v>0</v>
      </c>
      <c r="B5" s="8"/>
      <c r="C5" s="8"/>
      <c r="D5" s="8"/>
      <c r="E5" s="8"/>
      <c r="F5" s="8"/>
      <c r="G5" s="8"/>
      <c r="H5" s="8"/>
      <c r="I5" s="8"/>
    </row>
    <row r="6" spans="1:24" s="5" customFormat="1" x14ac:dyDescent="0.2">
      <c r="A6" s="8"/>
      <c r="B6" s="8"/>
      <c r="C6" s="8"/>
      <c r="D6" s="8"/>
      <c r="E6" s="8"/>
      <c r="F6" s="8"/>
      <c r="G6" s="8"/>
      <c r="H6" s="8"/>
      <c r="I6" s="8"/>
    </row>
    <row r="7" spans="1:24" s="133" customFormat="1" ht="84" x14ac:dyDescent="0.2">
      <c r="A7" s="126" t="s">
        <v>124</v>
      </c>
      <c r="B7" s="127" t="s">
        <v>125</v>
      </c>
      <c r="C7" s="172"/>
      <c r="D7" s="128" t="s">
        <v>6</v>
      </c>
      <c r="E7" s="128" t="s">
        <v>210</v>
      </c>
      <c r="F7" s="128" t="s">
        <v>9</v>
      </c>
      <c r="G7" s="128" t="s">
        <v>10</v>
      </c>
      <c r="H7" s="128" t="s">
        <v>11</v>
      </c>
      <c r="I7" s="129" t="s">
        <v>126</v>
      </c>
      <c r="J7" s="188" t="s">
        <v>127</v>
      </c>
      <c r="K7" s="188" t="s">
        <v>128</v>
      </c>
      <c r="L7" s="188" t="s">
        <v>129</v>
      </c>
      <c r="M7" s="129" t="s">
        <v>130</v>
      </c>
      <c r="N7" s="129" t="s">
        <v>131</v>
      </c>
      <c r="O7" s="129" t="s">
        <v>132</v>
      </c>
      <c r="P7" s="129" t="s">
        <v>133</v>
      </c>
      <c r="Q7" s="130" t="s">
        <v>134</v>
      </c>
      <c r="R7" s="131"/>
      <c r="S7" s="131"/>
      <c r="T7" s="131"/>
      <c r="U7" s="131"/>
      <c r="V7" s="131"/>
      <c r="W7" s="131"/>
      <c r="X7" s="132"/>
    </row>
    <row r="8" spans="1:24" s="133" customFormat="1" ht="16.5" customHeight="1" x14ac:dyDescent="0.2">
      <c r="A8" s="134" t="s">
        <v>135</v>
      </c>
      <c r="B8" s="135" t="s">
        <v>136</v>
      </c>
      <c r="C8" s="173"/>
      <c r="D8" s="174">
        <v>717999</v>
      </c>
      <c r="E8" s="174">
        <v>2905441</v>
      </c>
      <c r="F8" s="174">
        <v>0</v>
      </c>
      <c r="G8" s="174">
        <v>399658</v>
      </c>
      <c r="H8" s="174">
        <v>26980</v>
      </c>
      <c r="I8" s="175">
        <v>4050078</v>
      </c>
      <c r="J8" s="190">
        <v>1532778</v>
      </c>
      <c r="K8" s="136">
        <v>0</v>
      </c>
      <c r="L8" s="136">
        <v>14612</v>
      </c>
      <c r="M8" s="190">
        <v>1547390</v>
      </c>
      <c r="N8" s="194">
        <v>104332</v>
      </c>
      <c r="O8" s="194">
        <v>1350615</v>
      </c>
      <c r="P8" s="194">
        <v>3002337</v>
      </c>
      <c r="Q8" s="194">
        <v>7052415</v>
      </c>
      <c r="R8" s="140"/>
    </row>
    <row r="9" spans="1:24" s="133" customFormat="1" ht="16.5" customHeight="1" x14ac:dyDescent="0.2">
      <c r="A9" s="134" t="s">
        <v>14</v>
      </c>
      <c r="B9" s="135" t="s">
        <v>137</v>
      </c>
      <c r="C9" s="176"/>
      <c r="D9" s="136">
        <v>56285</v>
      </c>
      <c r="E9" s="136">
        <v>6588800</v>
      </c>
      <c r="F9" s="136">
        <v>192049</v>
      </c>
      <c r="G9" s="136">
        <v>753819</v>
      </c>
      <c r="H9" s="136">
        <v>325945</v>
      </c>
      <c r="I9" s="177">
        <v>7916898</v>
      </c>
      <c r="J9" s="190">
        <v>1295671</v>
      </c>
      <c r="K9" s="136">
        <v>0</v>
      </c>
      <c r="L9" s="136">
        <v>197104</v>
      </c>
      <c r="M9" s="190">
        <v>1492775</v>
      </c>
      <c r="N9" s="194">
        <v>21758</v>
      </c>
      <c r="O9" s="194">
        <v>2206758</v>
      </c>
      <c r="P9" s="194">
        <v>3721291</v>
      </c>
      <c r="Q9" s="194">
        <v>11638189</v>
      </c>
      <c r="R9" s="140"/>
    </row>
    <row r="10" spans="1:24" s="133" customFormat="1" ht="16.5" customHeight="1" x14ac:dyDescent="0.2">
      <c r="A10" s="134" t="s">
        <v>15</v>
      </c>
      <c r="B10" s="135" t="s">
        <v>138</v>
      </c>
      <c r="C10" s="176"/>
      <c r="D10" s="136">
        <v>1666686</v>
      </c>
      <c r="E10" s="136">
        <v>15969625</v>
      </c>
      <c r="F10" s="136">
        <v>1579152</v>
      </c>
      <c r="G10" s="136">
        <v>4016515</v>
      </c>
      <c r="H10" s="136">
        <v>1464161</v>
      </c>
      <c r="I10" s="177">
        <v>24696139</v>
      </c>
      <c r="J10" s="190">
        <v>11797542</v>
      </c>
      <c r="K10" s="136">
        <v>932248</v>
      </c>
      <c r="L10" s="136">
        <v>0</v>
      </c>
      <c r="M10" s="190">
        <v>12729790</v>
      </c>
      <c r="N10" s="194">
        <v>2147488</v>
      </c>
      <c r="O10" s="194">
        <v>21333496</v>
      </c>
      <c r="P10" s="194">
        <v>36210774</v>
      </c>
      <c r="Q10" s="194">
        <v>60906913</v>
      </c>
      <c r="R10" s="140"/>
    </row>
    <row r="11" spans="1:24" s="133" customFormat="1" ht="16.5" customHeight="1" x14ac:dyDescent="0.2">
      <c r="A11" s="137" t="s">
        <v>16</v>
      </c>
      <c r="B11" s="135" t="s">
        <v>139</v>
      </c>
      <c r="C11" s="176"/>
      <c r="D11" s="136">
        <v>35218</v>
      </c>
      <c r="E11" s="136">
        <v>449498</v>
      </c>
      <c r="F11" s="136">
        <v>3176814</v>
      </c>
      <c r="G11" s="136">
        <v>496653</v>
      </c>
      <c r="H11" s="136">
        <v>136187</v>
      </c>
      <c r="I11" s="177">
        <v>4294370</v>
      </c>
      <c r="J11" s="190">
        <v>400483</v>
      </c>
      <c r="K11" s="136">
        <v>0</v>
      </c>
      <c r="L11" s="136">
        <v>0</v>
      </c>
      <c r="M11" s="190">
        <v>400483</v>
      </c>
      <c r="N11" s="194">
        <v>4723654</v>
      </c>
      <c r="O11" s="194">
        <v>0</v>
      </c>
      <c r="P11" s="194">
        <v>5124137</v>
      </c>
      <c r="Q11" s="194">
        <v>9418507</v>
      </c>
      <c r="R11" s="140"/>
    </row>
    <row r="12" spans="1:24" s="133" customFormat="1" ht="16.5" customHeight="1" x14ac:dyDescent="0.2">
      <c r="A12" s="134" t="s">
        <v>140</v>
      </c>
      <c r="B12" s="135" t="s">
        <v>141</v>
      </c>
      <c r="C12" s="176"/>
      <c r="D12" s="136">
        <v>271081</v>
      </c>
      <c r="E12" s="136">
        <v>3218221</v>
      </c>
      <c r="F12" s="136">
        <v>804117</v>
      </c>
      <c r="G12" s="136">
        <v>9000010</v>
      </c>
      <c r="H12" s="136">
        <v>1879309</v>
      </c>
      <c r="I12" s="177">
        <v>15172738</v>
      </c>
      <c r="J12" s="190">
        <v>15098170</v>
      </c>
      <c r="K12" s="136">
        <v>209291</v>
      </c>
      <c r="L12" s="136">
        <v>265934</v>
      </c>
      <c r="M12" s="190">
        <v>15573395</v>
      </c>
      <c r="N12" s="194">
        <v>1767121</v>
      </c>
      <c r="O12" s="194">
        <v>2958190</v>
      </c>
      <c r="P12" s="194">
        <v>20298706</v>
      </c>
      <c r="Q12" s="194">
        <v>35471444</v>
      </c>
      <c r="R12" s="140"/>
    </row>
    <row r="13" spans="1:24" s="133" customFormat="1" ht="16.5" customHeight="1" x14ac:dyDescent="0.2">
      <c r="A13" s="137" t="s">
        <v>142</v>
      </c>
      <c r="B13" s="135" t="s">
        <v>143</v>
      </c>
      <c r="C13" s="178"/>
      <c r="D13" s="179">
        <v>14910</v>
      </c>
      <c r="E13" s="179">
        <v>136444</v>
      </c>
      <c r="F13" s="179">
        <v>15864</v>
      </c>
      <c r="G13" s="179">
        <v>293219</v>
      </c>
      <c r="H13" s="179">
        <v>462945</v>
      </c>
      <c r="I13" s="180">
        <v>923382</v>
      </c>
      <c r="J13" s="190">
        <v>4059393</v>
      </c>
      <c r="K13" s="136">
        <v>6673693</v>
      </c>
      <c r="L13" s="136">
        <v>4059313</v>
      </c>
      <c r="M13" s="190">
        <v>14792399</v>
      </c>
      <c r="N13" s="194">
        <v>2635</v>
      </c>
      <c r="O13" s="194">
        <v>96911</v>
      </c>
      <c r="P13" s="194">
        <v>14891945</v>
      </c>
      <c r="Q13" s="194">
        <v>15815327</v>
      </c>
      <c r="R13" s="140"/>
    </row>
    <row r="14" spans="1:24" s="133" customFormat="1" ht="16.5" customHeight="1" x14ac:dyDescent="0.2">
      <c r="B14" s="138" t="s">
        <v>144</v>
      </c>
      <c r="C14" s="181"/>
      <c r="D14" s="182">
        <f>SUM(D8:D13)</f>
        <v>2762179</v>
      </c>
      <c r="E14" s="182">
        <f t="shared" ref="E14:P14" si="0">SUM(E8:E13)</f>
        <v>29268029</v>
      </c>
      <c r="F14" s="182">
        <f t="shared" si="0"/>
        <v>5767996</v>
      </c>
      <c r="G14" s="182">
        <f t="shared" si="0"/>
        <v>14959874</v>
      </c>
      <c r="H14" s="182">
        <f t="shared" si="0"/>
        <v>4295527</v>
      </c>
      <c r="I14" s="183">
        <f t="shared" si="0"/>
        <v>57053605</v>
      </c>
      <c r="J14" s="182">
        <f t="shared" si="0"/>
        <v>34184037</v>
      </c>
      <c r="K14" s="182">
        <f t="shared" si="0"/>
        <v>7815232</v>
      </c>
      <c r="L14" s="182">
        <f t="shared" si="0"/>
        <v>4536963</v>
      </c>
      <c r="M14" s="182">
        <f t="shared" si="0"/>
        <v>46536232</v>
      </c>
      <c r="N14" s="182">
        <f t="shared" si="0"/>
        <v>8766988</v>
      </c>
      <c r="O14" s="182">
        <f t="shared" si="0"/>
        <v>27945970</v>
      </c>
      <c r="P14" s="182">
        <f t="shared" si="0"/>
        <v>83249190</v>
      </c>
      <c r="Q14" s="182">
        <f>SUM(Q8:Q13)</f>
        <v>140302795</v>
      </c>
      <c r="R14" s="140"/>
    </row>
    <row r="15" spans="1:24" s="133" customFormat="1" ht="16.5" customHeight="1" x14ac:dyDescent="0.2">
      <c r="B15" s="135" t="s">
        <v>145</v>
      </c>
      <c r="C15" s="139"/>
      <c r="D15" s="136"/>
      <c r="E15" s="136"/>
      <c r="F15" s="136"/>
      <c r="G15" s="136"/>
      <c r="H15" s="136"/>
      <c r="I15" s="136"/>
      <c r="J15" s="136">
        <v>1349537</v>
      </c>
      <c r="K15" s="140"/>
      <c r="L15" s="141"/>
      <c r="M15" s="140"/>
      <c r="N15" s="141"/>
      <c r="O15" s="136"/>
      <c r="P15" s="141"/>
      <c r="Q15" s="141"/>
    </row>
    <row r="16" spans="1:24" s="133" customFormat="1" ht="16.5" customHeight="1" x14ac:dyDescent="0.2">
      <c r="B16" s="135" t="s">
        <v>146</v>
      </c>
      <c r="C16" s="139"/>
      <c r="D16" s="136"/>
      <c r="E16" s="136"/>
      <c r="F16" s="136"/>
      <c r="G16" s="136"/>
      <c r="H16" s="136"/>
      <c r="I16" s="136"/>
      <c r="J16" s="136">
        <v>-1528019</v>
      </c>
      <c r="K16" s="140"/>
      <c r="L16" s="140"/>
      <c r="M16" s="140"/>
      <c r="N16" s="141"/>
      <c r="O16" s="136"/>
      <c r="P16" s="141"/>
      <c r="Q16" s="140"/>
    </row>
    <row r="17" spans="2:15" s="133" customFormat="1" ht="12" x14ac:dyDescent="0.2">
      <c r="B17" s="142" t="s">
        <v>147</v>
      </c>
      <c r="C17" s="143"/>
      <c r="D17" s="144">
        <v>616526</v>
      </c>
      <c r="E17" s="144">
        <v>4183240</v>
      </c>
      <c r="F17" s="144">
        <v>1627001</v>
      </c>
      <c r="G17" s="144">
        <v>9034255</v>
      </c>
      <c r="H17" s="144">
        <v>8964379</v>
      </c>
      <c r="I17" s="144">
        <f>+SUM(D17:H17)</f>
        <v>24425401</v>
      </c>
      <c r="J17" s="136"/>
      <c r="K17" s="141"/>
      <c r="O17" s="145"/>
    </row>
    <row r="18" spans="2:15" s="151" customFormat="1" ht="12" x14ac:dyDescent="0.2">
      <c r="B18" s="146" t="s">
        <v>148</v>
      </c>
      <c r="C18" s="147" t="s">
        <v>22</v>
      </c>
      <c r="D18" s="148">
        <v>507158</v>
      </c>
      <c r="E18" s="148">
        <v>3108323</v>
      </c>
      <c r="F18" s="148">
        <v>1279377</v>
      </c>
      <c r="G18" s="148">
        <v>6954678</v>
      </c>
      <c r="H18" s="148">
        <v>6871729</v>
      </c>
      <c r="I18" s="149">
        <f>+SUM(D18:H18)</f>
        <v>18721265</v>
      </c>
      <c r="J18" s="150"/>
    </row>
    <row r="19" spans="2:15" s="133" customFormat="1" ht="12" customHeight="1" x14ac:dyDescent="0.2">
      <c r="B19" s="298" t="s">
        <v>12</v>
      </c>
      <c r="C19" s="152" t="s">
        <v>135</v>
      </c>
      <c r="D19" s="299">
        <v>243771.20412941548</v>
      </c>
      <c r="E19" s="299">
        <f>+I19-SUM(F19:H20,D19)</f>
        <v>1006653.8309844416</v>
      </c>
      <c r="F19" s="299">
        <v>683509.10186348215</v>
      </c>
      <c r="G19" s="299">
        <v>121296.77413920594</v>
      </c>
      <c r="H19" s="299">
        <v>24274.51824841819</v>
      </c>
      <c r="I19" s="300">
        <v>3665486.3692100076</v>
      </c>
      <c r="J19" s="302"/>
    </row>
    <row r="20" spans="2:15" s="133" customFormat="1" ht="12" customHeight="1" x14ac:dyDescent="0.2">
      <c r="B20" s="298"/>
      <c r="C20" s="152" t="s">
        <v>14</v>
      </c>
      <c r="D20" s="299"/>
      <c r="E20" s="299"/>
      <c r="F20" s="299"/>
      <c r="G20" s="299">
        <v>1260250.4020025225</v>
      </c>
      <c r="H20" s="299">
        <v>325730.53784252179</v>
      </c>
      <c r="I20" s="300"/>
      <c r="J20" s="302"/>
    </row>
    <row r="21" spans="2:15" s="133" customFormat="1" x14ac:dyDescent="0.2">
      <c r="B21" s="298"/>
      <c r="C21" s="152" t="s">
        <v>15</v>
      </c>
      <c r="D21" s="279">
        <v>80142.535544947168</v>
      </c>
      <c r="E21" s="279">
        <f>+$I21-SUM($D21,$F21:$H21)</f>
        <v>508285.8167653908</v>
      </c>
      <c r="F21" s="279">
        <v>173613.45346275909</v>
      </c>
      <c r="G21" s="279">
        <v>983995.12172306562</v>
      </c>
      <c r="H21" s="279">
        <v>578177.22470755456</v>
      </c>
      <c r="I21" s="280">
        <v>2324214.1522037173</v>
      </c>
      <c r="J21" s="141"/>
    </row>
    <row r="22" spans="2:15" s="133" customFormat="1" x14ac:dyDescent="0.2">
      <c r="B22" s="298"/>
      <c r="C22" s="152" t="s">
        <v>16</v>
      </c>
      <c r="D22" s="279">
        <v>84209.723398637812</v>
      </c>
      <c r="E22" s="279">
        <f t="shared" ref="E22:E23" si="1">+$I22-SUM($D22,$F22:$H22)</f>
        <v>835675.63644890161</v>
      </c>
      <c r="F22" s="279">
        <v>363236.10826194315</v>
      </c>
      <c r="G22" s="279">
        <v>1750951.5264949049</v>
      </c>
      <c r="H22" s="279">
        <v>1925658.0063853087</v>
      </c>
      <c r="I22" s="280">
        <v>4959731.000989696</v>
      </c>
      <c r="J22" s="140"/>
    </row>
    <row r="23" spans="2:15" s="133" customFormat="1" x14ac:dyDescent="0.2">
      <c r="B23" s="298"/>
      <c r="C23" s="152" t="s">
        <v>17</v>
      </c>
      <c r="D23" s="279">
        <v>408123.46307300043</v>
      </c>
      <c r="E23" s="279">
        <f t="shared" si="1"/>
        <v>2350615.284198733</v>
      </c>
      <c r="F23" s="279">
        <v>1220358.6635881844</v>
      </c>
      <c r="G23" s="279">
        <v>4116493.8243596987</v>
      </c>
      <c r="H23" s="279">
        <v>2853840.2871838035</v>
      </c>
      <c r="I23" s="280">
        <v>10949431.522403421</v>
      </c>
      <c r="J23" s="140"/>
    </row>
    <row r="24" spans="2:15" s="133" customFormat="1" ht="12" customHeight="1" x14ac:dyDescent="0.2">
      <c r="B24" s="298" t="s">
        <v>18</v>
      </c>
      <c r="C24" s="153" t="s">
        <v>135</v>
      </c>
      <c r="D24" s="299">
        <v>63522.322358530837</v>
      </c>
      <c r="E24" s="299">
        <f>+I24-SUM(F24:H25,D24)</f>
        <v>343653.39150137454</v>
      </c>
      <c r="F24" s="299">
        <v>4148.5417016481042</v>
      </c>
      <c r="G24" s="299">
        <v>91535.298435585399</v>
      </c>
      <c r="H24" s="299">
        <v>86564.21526379016</v>
      </c>
      <c r="I24" s="300">
        <v>1739411.2228048779</v>
      </c>
      <c r="J24" s="301"/>
    </row>
    <row r="25" spans="2:15" s="133" customFormat="1" ht="12" customHeight="1" x14ac:dyDescent="0.2">
      <c r="B25" s="298"/>
      <c r="C25" s="153" t="s">
        <v>14</v>
      </c>
      <c r="D25" s="299"/>
      <c r="E25" s="299"/>
      <c r="F25" s="299"/>
      <c r="G25" s="299">
        <v>707640.28702251776</v>
      </c>
      <c r="H25" s="299">
        <v>442347.16652143101</v>
      </c>
      <c r="I25" s="300"/>
      <c r="J25" s="301"/>
    </row>
    <row r="26" spans="2:15" s="133" customFormat="1" x14ac:dyDescent="0.2">
      <c r="B26" s="298"/>
      <c r="C26" s="153" t="s">
        <v>15</v>
      </c>
      <c r="D26" s="279">
        <v>7960.4828783712346</v>
      </c>
      <c r="E26" s="279">
        <f>+$I26-SUM($D26,$F26:$H26)</f>
        <v>133731.67072573095</v>
      </c>
      <c r="F26" s="279">
        <v>7427.8409163579336</v>
      </c>
      <c r="G26" s="279">
        <v>694944.01834797184</v>
      </c>
      <c r="H26" s="279">
        <v>613034.97899772087</v>
      </c>
      <c r="I26" s="280">
        <v>1457098.991866153</v>
      </c>
      <c r="J26" s="140"/>
    </row>
    <row r="27" spans="2:15" s="133" customFormat="1" x14ac:dyDescent="0.2">
      <c r="B27" s="298"/>
      <c r="C27" s="153" t="s">
        <v>16</v>
      </c>
      <c r="D27" s="279">
        <v>27551.731690097426</v>
      </c>
      <c r="E27" s="279">
        <f t="shared" ref="E27:E28" si="2">+$I27-SUM($D27,$F27:$H27)</f>
        <v>280322.6535741603</v>
      </c>
      <c r="F27" s="279">
        <v>47441.953793809458</v>
      </c>
      <c r="G27" s="279">
        <v>1344064.5718342261</v>
      </c>
      <c r="H27" s="279">
        <v>2875942.3520332552</v>
      </c>
      <c r="I27" s="280">
        <v>4575323.2629255485</v>
      </c>
      <c r="J27" s="140"/>
    </row>
    <row r="28" spans="2:15" s="133" customFormat="1" x14ac:dyDescent="0.2">
      <c r="B28" s="298"/>
      <c r="C28" s="153" t="s">
        <v>17</v>
      </c>
      <c r="D28" s="279">
        <v>99034.536926999499</v>
      </c>
      <c r="E28" s="279">
        <f t="shared" si="2"/>
        <v>757707.71580126602</v>
      </c>
      <c r="F28" s="279">
        <v>59018.3364118155</v>
      </c>
      <c r="G28" s="279">
        <v>2838184.1756403008</v>
      </c>
      <c r="H28" s="279">
        <v>4017888.7128161974</v>
      </c>
      <c r="I28" s="280">
        <v>7771833.4775965791</v>
      </c>
      <c r="J28" s="140"/>
    </row>
    <row r="29" spans="2:15" s="133" customFormat="1" ht="12" x14ac:dyDescent="0.2">
      <c r="B29" s="154" t="s">
        <v>149</v>
      </c>
      <c r="C29" s="155"/>
      <c r="D29" s="136">
        <v>109368</v>
      </c>
      <c r="E29" s="136">
        <v>1074917</v>
      </c>
      <c r="F29" s="136">
        <v>347624</v>
      </c>
      <c r="G29" s="136">
        <v>2079577</v>
      </c>
      <c r="H29" s="136">
        <v>2092650</v>
      </c>
      <c r="I29" s="156">
        <f t="shared" ref="I29:I31" si="3">+SUM(D29:H29)</f>
        <v>5704136</v>
      </c>
      <c r="J29" s="140"/>
      <c r="K29" s="141"/>
    </row>
    <row r="30" spans="2:15" s="133" customFormat="1" ht="12" x14ac:dyDescent="0.2">
      <c r="B30" s="154" t="s">
        <v>150</v>
      </c>
      <c r="C30" s="155"/>
      <c r="D30" s="197">
        <v>-233121</v>
      </c>
      <c r="E30" s="197">
        <v>125329</v>
      </c>
      <c r="F30" s="197">
        <v>26040</v>
      </c>
      <c r="G30" s="197">
        <v>462482</v>
      </c>
      <c r="H30" s="197">
        <v>-56152</v>
      </c>
      <c r="I30" s="199">
        <f t="shared" si="3"/>
        <v>324578</v>
      </c>
      <c r="J30" s="140"/>
      <c r="K30" s="141"/>
    </row>
    <row r="31" spans="2:15" s="133" customFormat="1" ht="12" x14ac:dyDescent="0.2">
      <c r="B31" s="154" t="s">
        <v>151</v>
      </c>
      <c r="C31" s="155"/>
      <c r="D31" s="136">
        <v>2296144</v>
      </c>
      <c r="E31" s="136">
        <v>5376090</v>
      </c>
      <c r="F31" s="136">
        <v>1726608</v>
      </c>
      <c r="G31" s="136">
        <v>12763998</v>
      </c>
      <c r="H31" s="136">
        <v>2738443</v>
      </c>
      <c r="I31" s="156">
        <f t="shared" si="3"/>
        <v>24901283</v>
      </c>
      <c r="J31" s="140"/>
      <c r="K31" s="141"/>
    </row>
    <row r="32" spans="2:15" s="133" customFormat="1" ht="12" x14ac:dyDescent="0.2">
      <c r="B32" s="146" t="s">
        <v>152</v>
      </c>
      <c r="C32" s="158"/>
      <c r="D32" s="159">
        <v>1970974.9999999998</v>
      </c>
      <c r="E32" s="159">
        <v>365667</v>
      </c>
      <c r="F32" s="159">
        <v>1138842</v>
      </c>
      <c r="G32" s="159">
        <v>2795304</v>
      </c>
      <c r="H32" s="159">
        <v>636640</v>
      </c>
      <c r="I32" s="160">
        <f>+SUM(D32:H32)</f>
        <v>6907428</v>
      </c>
      <c r="J32" s="140"/>
    </row>
    <row r="33" spans="2:11" s="133" customFormat="1" ht="12" x14ac:dyDescent="0.2">
      <c r="B33" s="161" t="s">
        <v>12</v>
      </c>
      <c r="C33" s="162"/>
      <c r="D33" s="163">
        <v>1092968.4513695366</v>
      </c>
      <c r="E33" s="163">
        <v>276808.14310532779</v>
      </c>
      <c r="F33" s="163">
        <v>1088753.946932388</v>
      </c>
      <c r="G33" s="163">
        <v>1730744.5102788392</v>
      </c>
      <c r="H33" s="163">
        <v>287978.75986650161</v>
      </c>
      <c r="I33" s="164">
        <f>+SUM(D33:H33)</f>
        <v>4477253.8115525935</v>
      </c>
      <c r="J33" s="140"/>
    </row>
    <row r="34" spans="2:11" s="133" customFormat="1" ht="12" x14ac:dyDescent="0.2">
      <c r="B34" s="161" t="s">
        <v>18</v>
      </c>
      <c r="C34" s="162"/>
      <c r="D34" s="163">
        <v>878006.54863046319</v>
      </c>
      <c r="E34" s="163">
        <v>88858.856894672208</v>
      </c>
      <c r="F34" s="163">
        <v>50088.053067612047</v>
      </c>
      <c r="G34" s="163">
        <v>1064559.4897211611</v>
      </c>
      <c r="H34" s="163">
        <v>348661.24013349839</v>
      </c>
      <c r="I34" s="164">
        <f>+SUM(D34:H34)</f>
        <v>2430174.188447407</v>
      </c>
      <c r="J34" s="140"/>
    </row>
    <row r="35" spans="2:11" s="133" customFormat="1" ht="12" x14ac:dyDescent="0.2">
      <c r="B35" s="184" t="s">
        <v>153</v>
      </c>
      <c r="C35" s="185"/>
      <c r="D35" s="186">
        <v>2679549</v>
      </c>
      <c r="E35" s="186">
        <v>9684659</v>
      </c>
      <c r="F35" s="186">
        <v>3379649</v>
      </c>
      <c r="G35" s="186">
        <v>22260735</v>
      </c>
      <c r="H35" s="186">
        <v>11646670</v>
      </c>
      <c r="I35" s="187">
        <f t="shared" ref="I35:I52" si="4">+SUM(D35:H35)</f>
        <v>49651262</v>
      </c>
      <c r="J35" s="140"/>
      <c r="K35" s="141"/>
    </row>
    <row r="36" spans="2:11" s="133" customFormat="1" ht="12" x14ac:dyDescent="0.2">
      <c r="B36" s="166" t="s">
        <v>154</v>
      </c>
      <c r="C36" s="155"/>
      <c r="D36" s="136">
        <v>5441728</v>
      </c>
      <c r="E36" s="136">
        <v>38952688</v>
      </c>
      <c r="F36" s="136">
        <v>9147645</v>
      </c>
      <c r="G36" s="136">
        <v>37220609</v>
      </c>
      <c r="H36" s="136">
        <v>15942197</v>
      </c>
      <c r="I36" s="156">
        <f t="shared" si="4"/>
        <v>106704867</v>
      </c>
      <c r="J36" s="140"/>
      <c r="K36" s="141"/>
    </row>
    <row r="37" spans="2:11" s="133" customFormat="1" ht="12" x14ac:dyDescent="0.2">
      <c r="B37" s="167" t="s">
        <v>155</v>
      </c>
      <c r="C37" s="165"/>
      <c r="D37" s="136"/>
      <c r="E37" s="136"/>
      <c r="F37" s="136"/>
      <c r="G37" s="136"/>
      <c r="H37" s="136"/>
      <c r="I37" s="156"/>
      <c r="J37" s="140"/>
      <c r="K37" s="141"/>
    </row>
    <row r="38" spans="2:11" s="133" customFormat="1" ht="12" x14ac:dyDescent="0.2">
      <c r="B38" s="166" t="s">
        <v>20</v>
      </c>
      <c r="C38" s="155"/>
      <c r="D38" s="136">
        <v>82372</v>
      </c>
      <c r="E38" s="136">
        <v>147319</v>
      </c>
      <c r="F38" s="136">
        <v>71437</v>
      </c>
      <c r="G38" s="136">
        <v>450194</v>
      </c>
      <c r="H38" s="136">
        <v>350546</v>
      </c>
      <c r="I38" s="156">
        <f t="shared" si="4"/>
        <v>1101868</v>
      </c>
      <c r="J38" s="140"/>
      <c r="K38" s="141"/>
    </row>
    <row r="39" spans="2:11" s="133" customFormat="1" ht="12" x14ac:dyDescent="0.2">
      <c r="B39" s="166" t="s">
        <v>156</v>
      </c>
      <c r="C39" s="155"/>
      <c r="D39" s="136">
        <v>29274</v>
      </c>
      <c r="E39" s="136">
        <v>132607</v>
      </c>
      <c r="F39" s="136">
        <v>59273</v>
      </c>
      <c r="G39" s="136">
        <v>367260</v>
      </c>
      <c r="H39" s="136">
        <v>324689</v>
      </c>
      <c r="I39" s="156">
        <f t="shared" si="4"/>
        <v>913103</v>
      </c>
      <c r="J39" s="140"/>
      <c r="K39" s="141"/>
    </row>
    <row r="40" spans="2:11" s="133" customFormat="1" ht="12" x14ac:dyDescent="0.2">
      <c r="B40" s="166" t="s">
        <v>157</v>
      </c>
      <c r="C40" s="155"/>
      <c r="D40" s="136">
        <v>53098</v>
      </c>
      <c r="E40" s="136">
        <v>14712</v>
      </c>
      <c r="F40" s="136">
        <v>12164</v>
      </c>
      <c r="G40" s="136">
        <v>82934</v>
      </c>
      <c r="H40" s="136">
        <v>25857</v>
      </c>
      <c r="I40" s="156">
        <f t="shared" si="4"/>
        <v>188765</v>
      </c>
      <c r="J40" s="140"/>
      <c r="K40" s="141"/>
    </row>
    <row r="41" spans="2:11" s="133" customFormat="1" ht="12" x14ac:dyDescent="0.2">
      <c r="B41" s="167" t="s">
        <v>158</v>
      </c>
      <c r="C41" s="165"/>
      <c r="D41" s="136"/>
      <c r="E41" s="136"/>
      <c r="F41" s="136"/>
      <c r="G41" s="136"/>
      <c r="H41" s="136"/>
      <c r="I41" s="156"/>
      <c r="J41" s="140"/>
      <c r="K41" s="141"/>
    </row>
    <row r="42" spans="2:11" s="133" customFormat="1" ht="12" x14ac:dyDescent="0.2">
      <c r="B42" s="166" t="s">
        <v>20</v>
      </c>
      <c r="C42" s="155"/>
      <c r="D42" s="136">
        <v>75266</v>
      </c>
      <c r="E42" s="136">
        <v>142982</v>
      </c>
      <c r="F42" s="136">
        <v>69447</v>
      </c>
      <c r="G42" s="136">
        <v>401998</v>
      </c>
      <c r="H42" s="136">
        <v>273728</v>
      </c>
      <c r="I42" s="156">
        <f t="shared" si="4"/>
        <v>963421</v>
      </c>
      <c r="J42" s="140"/>
      <c r="K42" s="141"/>
    </row>
    <row r="43" spans="2:11" s="133" customFormat="1" ht="12" x14ac:dyDescent="0.2">
      <c r="B43" s="166" t="s">
        <v>156</v>
      </c>
      <c r="C43" s="155"/>
      <c r="D43" s="136">
        <v>27859</v>
      </c>
      <c r="E43" s="136">
        <v>128931</v>
      </c>
      <c r="F43" s="136">
        <v>57786</v>
      </c>
      <c r="G43" s="136">
        <v>326121</v>
      </c>
      <c r="H43" s="136">
        <v>252476</v>
      </c>
      <c r="I43" s="156">
        <f t="shared" si="4"/>
        <v>793173</v>
      </c>
      <c r="J43" s="140"/>
      <c r="K43" s="141"/>
    </row>
    <row r="44" spans="2:11" s="133" customFormat="1" ht="12" x14ac:dyDescent="0.2">
      <c r="B44" s="166" t="s">
        <v>157</v>
      </c>
      <c r="C44" s="155"/>
      <c r="D44" s="136">
        <v>47407</v>
      </c>
      <c r="E44" s="136">
        <v>14051</v>
      </c>
      <c r="F44" s="136">
        <v>11661</v>
      </c>
      <c r="G44" s="136">
        <v>75877</v>
      </c>
      <c r="H44" s="136">
        <v>21252</v>
      </c>
      <c r="I44" s="156">
        <f t="shared" si="4"/>
        <v>170248</v>
      </c>
      <c r="J44" s="140"/>
      <c r="K44" s="141"/>
    </row>
    <row r="45" spans="2:11" s="133" customFormat="1" ht="12" x14ac:dyDescent="0.2">
      <c r="B45" s="167" t="s">
        <v>159</v>
      </c>
      <c r="C45" s="165"/>
      <c r="D45" s="136"/>
      <c r="E45" s="136"/>
      <c r="F45" s="136"/>
      <c r="G45" s="136"/>
      <c r="H45" s="136"/>
      <c r="I45" s="156"/>
      <c r="J45" s="140"/>
      <c r="K45" s="141"/>
    </row>
    <row r="46" spans="2:11" s="133" customFormat="1" ht="12" x14ac:dyDescent="0.2">
      <c r="B46" s="166" t="s">
        <v>20</v>
      </c>
      <c r="C46" s="155"/>
      <c r="D46" s="136">
        <v>82012</v>
      </c>
      <c r="E46" s="136">
        <v>148099</v>
      </c>
      <c r="F46" s="136">
        <v>72000</v>
      </c>
      <c r="G46" s="136">
        <v>442692</v>
      </c>
      <c r="H46" s="136">
        <v>313924</v>
      </c>
      <c r="I46" s="156">
        <f t="shared" si="4"/>
        <v>1058727</v>
      </c>
      <c r="J46" s="140"/>
      <c r="K46" s="141"/>
    </row>
    <row r="47" spans="2:11" s="133" customFormat="1" ht="12" x14ac:dyDescent="0.2">
      <c r="B47" s="166" t="s">
        <v>156</v>
      </c>
      <c r="C47" s="155"/>
      <c r="D47" s="136">
        <v>29064</v>
      </c>
      <c r="E47" s="136">
        <v>133204</v>
      </c>
      <c r="F47" s="136">
        <v>59334</v>
      </c>
      <c r="G47" s="136">
        <v>361418</v>
      </c>
      <c r="H47" s="136">
        <v>290283</v>
      </c>
      <c r="I47" s="156">
        <f t="shared" si="4"/>
        <v>873303</v>
      </c>
      <c r="J47" s="140"/>
      <c r="K47" s="141"/>
    </row>
    <row r="48" spans="2:11" s="133" customFormat="1" ht="12" x14ac:dyDescent="0.2">
      <c r="B48" s="166" t="s">
        <v>157</v>
      </c>
      <c r="C48" s="155"/>
      <c r="D48" s="136">
        <v>52948</v>
      </c>
      <c r="E48" s="136">
        <v>14895</v>
      </c>
      <c r="F48" s="136">
        <v>12666</v>
      </c>
      <c r="G48" s="136">
        <v>81274</v>
      </c>
      <c r="H48" s="136">
        <v>23641</v>
      </c>
      <c r="I48" s="156">
        <f t="shared" si="4"/>
        <v>185424</v>
      </c>
      <c r="J48" s="140"/>
      <c r="K48" s="141"/>
    </row>
    <row r="49" spans="1:11" s="133" customFormat="1" ht="12" x14ac:dyDescent="0.2">
      <c r="B49" s="167" t="s">
        <v>160</v>
      </c>
      <c r="C49" s="165"/>
      <c r="D49" s="136"/>
      <c r="E49" s="136"/>
      <c r="F49" s="136"/>
      <c r="G49" s="136"/>
      <c r="H49" s="136"/>
      <c r="I49" s="156"/>
      <c r="J49" s="140"/>
      <c r="K49" s="141"/>
    </row>
    <row r="50" spans="1:11" s="133" customFormat="1" ht="12" x14ac:dyDescent="0.2">
      <c r="B50" s="166" t="s">
        <v>20</v>
      </c>
      <c r="C50" s="155"/>
      <c r="D50" s="136">
        <v>195834922</v>
      </c>
      <c r="E50" s="136">
        <v>268902494</v>
      </c>
      <c r="F50" s="136">
        <v>124050990</v>
      </c>
      <c r="G50" s="136">
        <v>849861192</v>
      </c>
      <c r="H50" s="136">
        <v>492164033</v>
      </c>
      <c r="I50" s="156">
        <f t="shared" si="4"/>
        <v>1930813631</v>
      </c>
      <c r="J50" s="140"/>
      <c r="K50" s="141"/>
    </row>
    <row r="51" spans="1:11" s="133" customFormat="1" ht="12" x14ac:dyDescent="0.2">
      <c r="B51" s="166" t="s">
        <v>156</v>
      </c>
      <c r="C51" s="155"/>
      <c r="D51" s="136">
        <v>63084794</v>
      </c>
      <c r="E51" s="136">
        <v>238599899</v>
      </c>
      <c r="F51" s="136">
        <v>100944088</v>
      </c>
      <c r="G51" s="136">
        <v>660570636</v>
      </c>
      <c r="H51" s="136">
        <v>448602636</v>
      </c>
      <c r="I51" s="156">
        <f t="shared" si="4"/>
        <v>1511802053</v>
      </c>
      <c r="J51" s="140"/>
      <c r="K51" s="141"/>
    </row>
    <row r="52" spans="1:11" s="133" customFormat="1" ht="12" x14ac:dyDescent="0.2">
      <c r="B52" s="168" t="s">
        <v>157</v>
      </c>
      <c r="C52" s="169"/>
      <c r="D52" s="144">
        <v>132750128</v>
      </c>
      <c r="E52" s="144">
        <v>30302595</v>
      </c>
      <c r="F52" s="144">
        <v>23106902</v>
      </c>
      <c r="G52" s="144">
        <v>189290556</v>
      </c>
      <c r="H52" s="144">
        <v>43561397</v>
      </c>
      <c r="I52" s="170">
        <f t="shared" si="4"/>
        <v>419011578</v>
      </c>
      <c r="J52" s="140"/>
      <c r="K52" s="141"/>
    </row>
    <row r="53" spans="1:11" s="171" customFormat="1" ht="12" x14ac:dyDescent="0.2"/>
    <row r="54" spans="1:11" s="171" customFormat="1" ht="12" x14ac:dyDescent="0.2"/>
    <row r="55" spans="1:11" s="171" customFormat="1" ht="12" x14ac:dyDescent="0.2"/>
    <row r="56" spans="1:11" s="171" customFormat="1" x14ac:dyDescent="0.2">
      <c r="A56" s="229" t="s">
        <v>179</v>
      </c>
    </row>
    <row r="57" spans="1:11" s="171" customFormat="1" ht="12" x14ac:dyDescent="0.2"/>
    <row r="58" spans="1:11" s="171" customFormat="1" ht="12" x14ac:dyDescent="0.2"/>
    <row r="59" spans="1:11" s="171" customFormat="1" ht="12" x14ac:dyDescent="0.2"/>
    <row r="60" spans="1:11" s="171" customFormat="1" ht="12" x14ac:dyDescent="0.2"/>
    <row r="61" spans="1:11" s="171" customFormat="1" ht="12" x14ac:dyDescent="0.2"/>
    <row r="62" spans="1:11" s="171" customFormat="1" ht="12" x14ac:dyDescent="0.2"/>
    <row r="63" spans="1:11" s="171" customFormat="1" ht="12" x14ac:dyDescent="0.2"/>
    <row r="64" spans="1:11" s="171" customFormat="1" ht="12" x14ac:dyDescent="0.2"/>
    <row r="65" s="171" customFormat="1" ht="12" x14ac:dyDescent="0.2"/>
    <row r="66" s="171" customFormat="1" ht="12" x14ac:dyDescent="0.2"/>
    <row r="67" s="171" customFormat="1" ht="12" x14ac:dyDescent="0.2"/>
    <row r="68" s="171" customFormat="1" ht="12" x14ac:dyDescent="0.2"/>
    <row r="69" s="171" customFormat="1" ht="12" x14ac:dyDescent="0.2"/>
    <row r="70" s="171" customFormat="1" ht="12" x14ac:dyDescent="0.2"/>
    <row r="71" s="171" customFormat="1" ht="12" x14ac:dyDescent="0.2"/>
    <row r="72" s="171" customFormat="1" ht="12" x14ac:dyDescent="0.2"/>
    <row r="73" s="171" customFormat="1" ht="12" x14ac:dyDescent="0.2"/>
    <row r="74" s="171" customFormat="1" ht="12" x14ac:dyDescent="0.2"/>
    <row r="75" s="171" customFormat="1" ht="12" x14ac:dyDescent="0.2"/>
    <row r="76" s="171" customFormat="1" ht="12" x14ac:dyDescent="0.2"/>
    <row r="77" s="171" customFormat="1" ht="12" x14ac:dyDescent="0.2"/>
    <row r="78" s="171" customFormat="1" ht="12" x14ac:dyDescent="0.2"/>
    <row r="79" s="171" customFormat="1" ht="12" x14ac:dyDescent="0.2"/>
    <row r="80" s="171" customFormat="1" ht="12" x14ac:dyDescent="0.2"/>
    <row r="81" s="171" customFormat="1" ht="12" x14ac:dyDescent="0.2"/>
    <row r="82" s="171" customFormat="1" ht="12" x14ac:dyDescent="0.2"/>
    <row r="83" s="171" customFormat="1" ht="12" x14ac:dyDescent="0.2"/>
    <row r="84" s="171" customFormat="1" ht="12" x14ac:dyDescent="0.2"/>
    <row r="85" s="171" customFormat="1" ht="12" x14ac:dyDescent="0.2"/>
    <row r="86" s="171" customFormat="1" ht="12" x14ac:dyDescent="0.2"/>
    <row r="87" s="171" customFormat="1" ht="12" x14ac:dyDescent="0.2"/>
    <row r="88" s="171" customFormat="1" ht="12" x14ac:dyDescent="0.2"/>
    <row r="89" s="171" customFormat="1" ht="12" x14ac:dyDescent="0.2"/>
    <row r="90" s="171" customFormat="1" ht="12" x14ac:dyDescent="0.2"/>
    <row r="91" s="171" customFormat="1" ht="12" x14ac:dyDescent="0.2"/>
    <row r="92" s="171" customFormat="1" ht="12" x14ac:dyDescent="0.2"/>
    <row r="93" s="171" customFormat="1" ht="12" x14ac:dyDescent="0.2"/>
    <row r="94" s="171" customFormat="1" ht="12" x14ac:dyDescent="0.2"/>
    <row r="95" s="171" customFormat="1" ht="12" x14ac:dyDescent="0.2"/>
  </sheetData>
  <mergeCells count="16">
    <mergeCell ref="J24:J25"/>
    <mergeCell ref="B19:B23"/>
    <mergeCell ref="D19:D20"/>
    <mergeCell ref="E19:E20"/>
    <mergeCell ref="F19:F20"/>
    <mergeCell ref="I19:I20"/>
    <mergeCell ref="J19:J20"/>
    <mergeCell ref="G19:G20"/>
    <mergeCell ref="G24:G25"/>
    <mergeCell ref="H19:H20"/>
    <mergeCell ref="H24:H25"/>
    <mergeCell ref="B24:B28"/>
    <mergeCell ref="D24:D25"/>
    <mergeCell ref="E24:E25"/>
    <mergeCell ref="F24:F25"/>
    <mergeCell ref="I24:I25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>
      <selection activeCell="F41" sqref="F41"/>
    </sheetView>
  </sheetViews>
  <sheetFormatPr baseColWidth="10" defaultRowHeight="12.75" x14ac:dyDescent="0.2"/>
  <cols>
    <col min="11" max="11" width="4.85546875" customWidth="1"/>
    <col min="12" max="12" width="4.7109375" customWidth="1"/>
  </cols>
  <sheetData>
    <row r="1" spans="1:21" ht="18.75" customHeight="1" x14ac:dyDescent="0.3">
      <c r="A1" s="11" t="s">
        <v>5</v>
      </c>
      <c r="B1" s="5"/>
    </row>
    <row r="2" spans="1:21" ht="12.75" customHeight="1" x14ac:dyDescent="0.2">
      <c r="A2" s="5"/>
      <c r="B2" s="5"/>
    </row>
    <row r="3" spans="1:21" ht="12.75" customHeight="1" x14ac:dyDescent="0.2">
      <c r="A3" s="5"/>
      <c r="B3" s="5"/>
    </row>
    <row r="4" spans="1:21" ht="12.75" customHeight="1" x14ac:dyDescent="0.25">
      <c r="A4" s="4" t="s">
        <v>118</v>
      </c>
      <c r="B4" s="6"/>
    </row>
    <row r="5" spans="1:21" ht="12.75" customHeight="1" x14ac:dyDescent="0.2">
      <c r="A5" s="7"/>
      <c r="B5" s="8"/>
    </row>
    <row r="6" spans="1:21" ht="12.75" customHeight="1" x14ac:dyDescent="0.2">
      <c r="A6" s="8"/>
      <c r="B6" s="8"/>
    </row>
    <row r="7" spans="1:21" ht="12.75" customHeight="1" x14ac:dyDescent="0.2">
      <c r="A7" s="306" t="s">
        <v>59</v>
      </c>
      <c r="B7" s="306"/>
      <c r="C7" s="306"/>
      <c r="D7" s="306"/>
      <c r="E7" s="306"/>
      <c r="F7" s="306"/>
      <c r="G7" s="306"/>
      <c r="H7" s="306"/>
      <c r="I7" s="306"/>
      <c r="M7" s="230"/>
    </row>
    <row r="8" spans="1:21" ht="15" x14ac:dyDescent="0.25">
      <c r="A8" s="306"/>
      <c r="B8" s="306"/>
      <c r="C8" s="306"/>
      <c r="D8" s="306"/>
      <c r="E8" s="306"/>
      <c r="F8" s="306"/>
      <c r="G8" s="306"/>
      <c r="H8" s="306"/>
      <c r="I8" s="306"/>
      <c r="M8" s="232"/>
      <c r="N8" s="242"/>
      <c r="O8" s="232"/>
      <c r="P8" s="231"/>
      <c r="Q8" s="231"/>
      <c r="R8" s="231"/>
      <c r="S8" s="231"/>
      <c r="T8" s="231"/>
      <c r="U8" s="231"/>
    </row>
    <row r="9" spans="1:21" s="52" customFormat="1" ht="2.25" customHeight="1" x14ac:dyDescent="0.25">
      <c r="A9" s="237"/>
      <c r="B9" s="237"/>
      <c r="C9" s="237"/>
      <c r="D9" s="237"/>
      <c r="E9" s="237"/>
      <c r="F9" s="237"/>
      <c r="G9" s="237"/>
      <c r="H9" s="237"/>
      <c r="I9" s="237"/>
      <c r="M9" s="238"/>
      <c r="N9" s="239"/>
      <c r="O9" s="238"/>
      <c r="P9" s="239"/>
      <c r="Q9" s="239"/>
      <c r="R9" s="239"/>
      <c r="S9" s="239"/>
      <c r="T9" s="239"/>
      <c r="U9" s="239"/>
    </row>
    <row r="10" spans="1:21" ht="1.5" customHeight="1" x14ac:dyDescent="0.25">
      <c r="A10" s="17"/>
      <c r="B10" s="17"/>
      <c r="C10" s="17"/>
      <c r="D10" s="17"/>
      <c r="E10" s="17"/>
      <c r="F10" s="17"/>
      <c r="G10" s="17"/>
      <c r="H10" s="17"/>
      <c r="I10" s="17"/>
    </row>
    <row r="11" spans="1:21" ht="1.5" customHeight="1" x14ac:dyDescent="0.25">
      <c r="A11" s="52"/>
      <c r="B11" s="18"/>
      <c r="C11" s="18"/>
      <c r="D11" s="18"/>
      <c r="E11" s="18"/>
      <c r="F11" s="18"/>
      <c r="G11" s="18"/>
      <c r="H11" s="18"/>
      <c r="I11" s="18"/>
      <c r="M11" s="309"/>
      <c r="N11" s="309"/>
      <c r="O11" s="309"/>
      <c r="P11" s="310"/>
      <c r="Q11" s="231"/>
      <c r="R11" s="231"/>
      <c r="S11" s="231"/>
      <c r="T11" s="231"/>
      <c r="U11" s="231"/>
    </row>
    <row r="12" spans="1:21" ht="15" x14ac:dyDescent="0.25">
      <c r="A12" s="233" t="s">
        <v>181</v>
      </c>
      <c r="B12" s="233"/>
      <c r="C12" s="233"/>
      <c r="D12" s="233"/>
      <c r="E12" s="233"/>
      <c r="F12" s="233"/>
      <c r="G12" s="17"/>
      <c r="H12" s="17"/>
      <c r="I12" s="17"/>
      <c r="M12" s="309"/>
      <c r="N12" s="309"/>
      <c r="O12" s="309"/>
      <c r="P12" s="310"/>
      <c r="Q12" s="231"/>
      <c r="R12" s="231"/>
      <c r="S12" s="231"/>
      <c r="T12" s="231"/>
      <c r="U12" s="231"/>
    </row>
    <row r="13" spans="1:21" ht="3" customHeight="1" thickBot="1" x14ac:dyDescent="0.3">
      <c r="A13" s="18"/>
      <c r="B13" s="18"/>
      <c r="C13" s="18"/>
      <c r="D13" s="18"/>
      <c r="E13" s="18"/>
      <c r="F13" s="18"/>
      <c r="G13" s="18"/>
      <c r="H13" s="18"/>
      <c r="I13" s="18"/>
      <c r="M13" s="309"/>
      <c r="N13" s="309"/>
      <c r="O13" s="309"/>
      <c r="P13" s="310"/>
      <c r="Q13" s="310"/>
      <c r="R13" s="310"/>
      <c r="S13" s="310"/>
      <c r="T13" s="310"/>
      <c r="U13" s="231"/>
    </row>
    <row r="14" spans="1:21" ht="24" x14ac:dyDescent="0.25">
      <c r="A14" s="74" t="s">
        <v>36</v>
      </c>
      <c r="B14" s="74" t="s">
        <v>199</v>
      </c>
      <c r="C14" s="307" t="s">
        <v>37</v>
      </c>
      <c r="D14" s="308"/>
      <c r="E14" s="308"/>
      <c r="F14" s="308"/>
      <c r="G14" s="308"/>
      <c r="H14" s="308"/>
      <c r="I14" s="308"/>
      <c r="M14" s="309"/>
      <c r="N14" s="309"/>
      <c r="O14" s="309"/>
      <c r="P14" s="310"/>
      <c r="Q14" s="310"/>
      <c r="R14" s="310"/>
      <c r="S14" s="310"/>
      <c r="T14" s="310"/>
      <c r="U14" s="231"/>
    </row>
    <row r="15" spans="1:21" ht="15" x14ac:dyDescent="0.25">
      <c r="A15" s="303" t="s">
        <v>38</v>
      </c>
      <c r="B15" s="59">
        <v>1</v>
      </c>
      <c r="C15" s="60" t="s">
        <v>40</v>
      </c>
      <c r="D15" s="61"/>
      <c r="E15" s="61"/>
      <c r="F15" s="61"/>
      <c r="G15" s="61"/>
      <c r="H15" s="61"/>
      <c r="I15" s="62"/>
      <c r="M15" s="309"/>
      <c r="N15" s="309"/>
      <c r="O15" s="309"/>
      <c r="P15" s="310"/>
      <c r="Q15" s="310"/>
      <c r="R15" s="231"/>
      <c r="S15" s="231"/>
      <c r="T15" s="231"/>
      <c r="U15" s="231"/>
    </row>
    <row r="16" spans="1:21" ht="15" x14ac:dyDescent="0.25">
      <c r="A16" s="304"/>
      <c r="B16" s="63">
        <v>2</v>
      </c>
      <c r="C16" s="64" t="s">
        <v>39</v>
      </c>
      <c r="D16" s="65"/>
      <c r="E16" s="65"/>
      <c r="F16" s="65"/>
      <c r="G16" s="65"/>
      <c r="H16" s="65"/>
      <c r="I16" s="66"/>
      <c r="M16" s="309"/>
      <c r="N16" s="309"/>
      <c r="O16" s="309"/>
      <c r="P16" s="310"/>
      <c r="Q16" s="310"/>
      <c r="R16" s="231"/>
      <c r="S16" s="231"/>
      <c r="T16" s="231"/>
      <c r="U16" s="231"/>
    </row>
    <row r="17" spans="1:21" ht="15" x14ac:dyDescent="0.25">
      <c r="A17" s="305"/>
      <c r="B17" s="67">
        <v>10</v>
      </c>
      <c r="C17" s="64" t="s">
        <v>182</v>
      </c>
      <c r="D17" s="68"/>
      <c r="E17" s="69"/>
      <c r="F17" s="69"/>
      <c r="G17" s="69"/>
      <c r="H17" s="69"/>
      <c r="I17" s="70"/>
      <c r="M17" s="236"/>
      <c r="N17" s="235"/>
      <c r="O17" s="232"/>
      <c r="P17" s="231"/>
      <c r="Q17" s="231"/>
      <c r="R17" s="231"/>
      <c r="S17" s="231"/>
      <c r="T17" s="231"/>
      <c r="U17" s="231"/>
    </row>
    <row r="18" spans="1:21" ht="15" x14ac:dyDescent="0.25">
      <c r="A18" s="303" t="s">
        <v>41</v>
      </c>
      <c r="B18" s="71">
        <v>21</v>
      </c>
      <c r="C18" s="60" t="s">
        <v>186</v>
      </c>
      <c r="D18" s="60"/>
      <c r="E18" s="60"/>
      <c r="F18" s="60"/>
      <c r="G18" s="60"/>
      <c r="H18" s="60"/>
      <c r="I18" s="62"/>
      <c r="M18" s="309"/>
      <c r="N18" s="309"/>
      <c r="O18" s="309"/>
      <c r="P18" s="310"/>
      <c r="Q18" s="310"/>
      <c r="R18" s="310"/>
      <c r="S18" s="231"/>
      <c r="T18" s="231"/>
      <c r="U18" s="231"/>
    </row>
    <row r="19" spans="1:21" ht="15" x14ac:dyDescent="0.25">
      <c r="A19" s="304"/>
      <c r="B19" s="72">
        <v>22</v>
      </c>
      <c r="C19" s="64" t="s">
        <v>187</v>
      </c>
      <c r="D19" s="64"/>
      <c r="E19" s="64"/>
      <c r="F19" s="64"/>
      <c r="G19" s="64"/>
      <c r="H19" s="64"/>
      <c r="I19" s="66"/>
      <c r="M19" s="309"/>
      <c r="N19" s="309"/>
      <c r="O19" s="309"/>
      <c r="P19" s="310"/>
      <c r="Q19" s="310"/>
      <c r="R19" s="231"/>
      <c r="S19" s="231"/>
      <c r="T19" s="231"/>
      <c r="U19" s="231"/>
    </row>
    <row r="20" spans="1:21" ht="15" x14ac:dyDescent="0.25">
      <c r="A20" s="304"/>
      <c r="B20" s="63">
        <v>23</v>
      </c>
      <c r="C20" s="64" t="s">
        <v>188</v>
      </c>
      <c r="D20" s="64"/>
      <c r="E20" s="64"/>
      <c r="F20" s="64"/>
      <c r="G20" s="64"/>
      <c r="H20" s="64"/>
      <c r="I20" s="66"/>
      <c r="M20" s="236"/>
      <c r="N20" s="236"/>
      <c r="O20" s="236"/>
      <c r="P20" s="232"/>
      <c r="Q20" s="232"/>
      <c r="R20" s="231"/>
      <c r="S20" s="231"/>
      <c r="T20" s="231"/>
      <c r="U20" s="231"/>
    </row>
    <row r="21" spans="1:21" ht="15" x14ac:dyDescent="0.25">
      <c r="A21" s="305"/>
      <c r="B21" s="73">
        <v>24</v>
      </c>
      <c r="C21" s="64" t="s">
        <v>189</v>
      </c>
      <c r="D21" s="64"/>
      <c r="E21" s="64"/>
      <c r="F21" s="64"/>
      <c r="G21" s="64"/>
      <c r="H21" s="64"/>
      <c r="I21" s="70"/>
      <c r="M21" s="309"/>
      <c r="N21" s="309"/>
      <c r="O21" s="309"/>
      <c r="P21" s="310"/>
      <c r="Q21" s="310"/>
      <c r="R21" s="231"/>
      <c r="S21" s="231"/>
      <c r="T21" s="231"/>
      <c r="U21" s="231"/>
    </row>
    <row r="22" spans="1:21" ht="15" x14ac:dyDescent="0.25">
      <c r="A22" s="303" t="s">
        <v>42</v>
      </c>
      <c r="B22" s="71">
        <v>32</v>
      </c>
      <c r="C22" s="60" t="s">
        <v>190</v>
      </c>
      <c r="D22" s="60"/>
      <c r="E22" s="60"/>
      <c r="F22" s="60"/>
      <c r="G22" s="60"/>
      <c r="H22" s="60"/>
      <c r="I22" s="62"/>
      <c r="M22" s="309"/>
      <c r="N22" s="309"/>
      <c r="O22" s="309"/>
      <c r="P22" s="310"/>
      <c r="Q22" s="231"/>
      <c r="R22" s="231"/>
      <c r="S22" s="231"/>
      <c r="T22" s="231"/>
      <c r="U22" s="231"/>
    </row>
    <row r="23" spans="1:21" ht="15" x14ac:dyDescent="0.25">
      <c r="A23" s="304"/>
      <c r="B23" s="63">
        <v>33</v>
      </c>
      <c r="C23" s="64" t="s">
        <v>192</v>
      </c>
      <c r="D23" s="64"/>
      <c r="E23" s="64"/>
      <c r="F23" s="64"/>
      <c r="G23" s="65"/>
      <c r="H23" s="65"/>
      <c r="I23" s="66"/>
      <c r="M23" s="309"/>
      <c r="N23" s="309"/>
      <c r="O23" s="309"/>
      <c r="P23" s="310"/>
      <c r="Q23" s="310"/>
      <c r="R23" s="231"/>
      <c r="S23" s="231"/>
      <c r="T23" s="231"/>
      <c r="U23" s="231"/>
    </row>
    <row r="24" spans="1:21" ht="15" x14ac:dyDescent="0.25">
      <c r="A24" s="304"/>
      <c r="B24" s="63">
        <v>34</v>
      </c>
      <c r="C24" s="64" t="s">
        <v>193</v>
      </c>
      <c r="D24" s="64"/>
      <c r="E24" s="64"/>
      <c r="F24" s="64"/>
      <c r="G24" s="65"/>
      <c r="H24" s="65"/>
      <c r="I24" s="66"/>
      <c r="M24" s="309"/>
      <c r="N24" s="309"/>
      <c r="O24" s="309"/>
      <c r="P24" s="310"/>
      <c r="Q24" s="310"/>
      <c r="R24" s="310"/>
      <c r="S24" s="231"/>
      <c r="T24" s="231"/>
      <c r="U24" s="231"/>
    </row>
    <row r="25" spans="1:21" ht="15" x14ac:dyDescent="0.25">
      <c r="A25" s="304"/>
      <c r="B25" s="234">
        <v>35</v>
      </c>
      <c r="C25" s="64" t="s">
        <v>183</v>
      </c>
      <c r="D25" s="64"/>
      <c r="E25" s="64"/>
      <c r="F25" s="64"/>
      <c r="G25" s="65"/>
      <c r="H25" s="65"/>
      <c r="I25" s="66"/>
      <c r="M25" s="309"/>
      <c r="N25" s="309"/>
      <c r="O25" s="309"/>
      <c r="P25" s="310"/>
      <c r="Q25" s="310"/>
      <c r="R25" s="310"/>
      <c r="S25" s="310"/>
      <c r="T25" s="310"/>
      <c r="U25" s="231"/>
    </row>
    <row r="26" spans="1:21" ht="13.5" customHeight="1" x14ac:dyDescent="0.2">
      <c r="A26" s="304"/>
      <c r="B26" s="63">
        <v>38</v>
      </c>
      <c r="C26" s="64" t="s">
        <v>184</v>
      </c>
      <c r="D26" s="64"/>
      <c r="E26" s="64"/>
      <c r="F26" s="64"/>
      <c r="G26" s="65"/>
      <c r="H26" s="65"/>
      <c r="I26" s="66"/>
      <c r="M26" s="309"/>
      <c r="N26" s="309"/>
      <c r="O26" s="309"/>
      <c r="P26" s="310"/>
      <c r="Q26" s="310"/>
      <c r="R26" s="310"/>
      <c r="S26" s="310"/>
      <c r="T26" s="310"/>
      <c r="U26" s="310"/>
    </row>
    <row r="27" spans="1:21" ht="15" x14ac:dyDescent="0.25">
      <c r="A27" s="305"/>
      <c r="B27" s="67">
        <v>41</v>
      </c>
      <c r="C27" s="64" t="s">
        <v>191</v>
      </c>
      <c r="D27" s="64"/>
      <c r="E27" s="64"/>
      <c r="F27" s="64"/>
      <c r="G27" s="69"/>
      <c r="H27" s="69"/>
      <c r="I27" s="70"/>
      <c r="M27" s="309"/>
      <c r="N27" s="309"/>
      <c r="O27" s="309"/>
      <c r="P27" s="310"/>
      <c r="Q27" s="310"/>
      <c r="R27" s="310"/>
      <c r="S27" s="310"/>
      <c r="T27" s="231"/>
      <c r="U27" s="231"/>
    </row>
    <row r="28" spans="1:21" ht="15" x14ac:dyDescent="0.25">
      <c r="A28" s="303" t="s">
        <v>43</v>
      </c>
      <c r="B28" s="71">
        <v>51</v>
      </c>
      <c r="C28" s="60" t="s">
        <v>194</v>
      </c>
      <c r="D28" s="60"/>
      <c r="E28" s="60"/>
      <c r="F28" s="60"/>
      <c r="G28" s="60"/>
      <c r="H28" s="60"/>
      <c r="I28" s="62"/>
      <c r="M28" s="309"/>
      <c r="N28" s="309"/>
      <c r="O28" s="309"/>
      <c r="P28" s="310"/>
      <c r="Q28" s="231"/>
      <c r="R28" s="231"/>
      <c r="S28" s="231"/>
      <c r="T28" s="231"/>
      <c r="U28" s="231"/>
    </row>
    <row r="29" spans="1:21" ht="15" x14ac:dyDescent="0.25">
      <c r="A29" s="304"/>
      <c r="B29" s="63">
        <v>52</v>
      </c>
      <c r="C29" s="64" t="s">
        <v>195</v>
      </c>
      <c r="D29" s="64"/>
      <c r="E29" s="64"/>
      <c r="F29" s="64"/>
      <c r="G29" s="65"/>
      <c r="H29" s="65"/>
      <c r="I29" s="66"/>
      <c r="M29" s="232"/>
      <c r="N29" s="231"/>
      <c r="O29" s="232"/>
      <c r="P29" s="231"/>
      <c r="Q29" s="231"/>
      <c r="R29" s="231"/>
      <c r="S29" s="231"/>
      <c r="T29" s="231"/>
      <c r="U29" s="231"/>
    </row>
    <row r="30" spans="1:21" x14ac:dyDescent="0.2">
      <c r="A30" s="304"/>
      <c r="B30" s="63">
        <v>69</v>
      </c>
      <c r="C30" s="64" t="s">
        <v>196</v>
      </c>
      <c r="D30" s="64"/>
      <c r="E30" s="64"/>
      <c r="F30" s="64"/>
      <c r="G30" s="65"/>
      <c r="H30" s="65"/>
      <c r="I30" s="66"/>
    </row>
    <row r="31" spans="1:21" x14ac:dyDescent="0.2">
      <c r="A31" s="304"/>
      <c r="B31" s="234">
        <v>79</v>
      </c>
      <c r="C31" s="64" t="s">
        <v>197</v>
      </c>
      <c r="D31" s="64"/>
      <c r="E31" s="64"/>
      <c r="F31" s="64"/>
      <c r="G31" s="65"/>
      <c r="H31" s="65"/>
      <c r="I31" s="66"/>
    </row>
    <row r="32" spans="1:21" x14ac:dyDescent="0.2">
      <c r="A32" s="304"/>
      <c r="B32" s="63">
        <v>81</v>
      </c>
      <c r="C32" s="64" t="s">
        <v>44</v>
      </c>
      <c r="D32" s="64"/>
      <c r="E32" s="64"/>
      <c r="F32" s="64"/>
      <c r="G32" s="65"/>
      <c r="H32" s="65"/>
      <c r="I32" s="66"/>
    </row>
    <row r="33" spans="1:9" ht="15" customHeight="1" x14ac:dyDescent="0.2">
      <c r="A33" s="305"/>
      <c r="B33" s="67">
        <v>99</v>
      </c>
      <c r="C33" s="69" t="s">
        <v>198</v>
      </c>
      <c r="D33" s="69"/>
      <c r="E33" s="69"/>
      <c r="F33" s="69"/>
      <c r="G33" s="69"/>
      <c r="H33" s="69"/>
      <c r="I33" s="70"/>
    </row>
  </sheetData>
  <mergeCells count="38">
    <mergeCell ref="O11:P11"/>
    <mergeCell ref="O12:P12"/>
    <mergeCell ref="O13:T13"/>
    <mergeCell ref="O14:T14"/>
    <mergeCell ref="O15:Q15"/>
    <mergeCell ref="O28:P28"/>
    <mergeCell ref="M24:N24"/>
    <mergeCell ref="M25:N25"/>
    <mergeCell ref="M26:N26"/>
    <mergeCell ref="M27:N27"/>
    <mergeCell ref="M28:N28"/>
    <mergeCell ref="M16:N16"/>
    <mergeCell ref="O24:R24"/>
    <mergeCell ref="O25:T25"/>
    <mergeCell ref="O26:U26"/>
    <mergeCell ref="O27:S27"/>
    <mergeCell ref="O18:R18"/>
    <mergeCell ref="O19:Q19"/>
    <mergeCell ref="O21:Q21"/>
    <mergeCell ref="O22:P22"/>
    <mergeCell ref="O23:Q23"/>
    <mergeCell ref="M18:N18"/>
    <mergeCell ref="M19:N19"/>
    <mergeCell ref="M21:N21"/>
    <mergeCell ref="M22:N22"/>
    <mergeCell ref="M23:N23"/>
    <mergeCell ref="O16:Q16"/>
    <mergeCell ref="M11:N11"/>
    <mergeCell ref="M12:N12"/>
    <mergeCell ref="M13:N13"/>
    <mergeCell ref="M14:N14"/>
    <mergeCell ref="M15:N15"/>
    <mergeCell ref="A18:A21"/>
    <mergeCell ref="A22:A27"/>
    <mergeCell ref="A28:A33"/>
    <mergeCell ref="A7:I8"/>
    <mergeCell ref="C14:I14"/>
    <mergeCell ref="A15:A17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B31" sqref="B30:B31"/>
    </sheetView>
  </sheetViews>
  <sheetFormatPr baseColWidth="10" defaultRowHeight="12.75" x14ac:dyDescent="0.2"/>
  <cols>
    <col min="1" max="1" width="6.28515625" customWidth="1"/>
    <col min="2" max="2" width="26.7109375" customWidth="1"/>
    <col min="3" max="3" width="85.7109375" customWidth="1"/>
  </cols>
  <sheetData>
    <row r="1" spans="1:9" ht="18.75" customHeight="1" x14ac:dyDescent="0.3">
      <c r="A1" s="11" t="s">
        <v>5</v>
      </c>
      <c r="B1" s="5"/>
    </row>
    <row r="2" spans="1:9" ht="12.75" customHeight="1" x14ac:dyDescent="0.2">
      <c r="A2" s="5"/>
      <c r="B2" s="5"/>
    </row>
    <row r="3" spans="1:9" ht="12.75" customHeight="1" x14ac:dyDescent="0.2">
      <c r="A3" s="5"/>
      <c r="B3" s="5"/>
    </row>
    <row r="4" spans="1:9" ht="12.75" customHeight="1" x14ac:dyDescent="0.25">
      <c r="A4" s="4" t="s">
        <v>119</v>
      </c>
      <c r="B4" s="6"/>
    </row>
    <row r="5" spans="1:9" ht="12.75" customHeight="1" x14ac:dyDescent="0.2">
      <c r="A5" s="7"/>
      <c r="B5" s="8"/>
    </row>
    <row r="7" spans="1:9" ht="24" customHeight="1" x14ac:dyDescent="0.2">
      <c r="A7" s="311" t="s">
        <v>60</v>
      </c>
      <c r="B7" s="311"/>
      <c r="C7" s="311"/>
    </row>
    <row r="8" spans="1:9" s="52" customFormat="1" ht="2.4500000000000002" customHeight="1" x14ac:dyDescent="0.2">
      <c r="A8" s="312"/>
      <c r="B8" s="312"/>
      <c r="C8" s="312"/>
      <c r="D8" s="51"/>
      <c r="E8" s="51"/>
      <c r="F8" s="51"/>
      <c r="G8" s="51"/>
      <c r="H8" s="51"/>
      <c r="I8" s="51"/>
    </row>
    <row r="9" spans="1:9" s="52" customFormat="1" ht="2.4500000000000002" customHeight="1" x14ac:dyDescent="0.2">
      <c r="A9" s="53"/>
      <c r="B9" s="53"/>
      <c r="C9" s="53"/>
      <c r="D9" s="51"/>
      <c r="E9" s="51"/>
      <c r="F9" s="51"/>
      <c r="G9" s="51"/>
      <c r="H9" s="51"/>
      <c r="I9" s="51"/>
    </row>
    <row r="10" spans="1:9" s="54" customFormat="1" ht="2.4500000000000002" customHeight="1" thickBot="1" x14ac:dyDescent="0.3"/>
    <row r="11" spans="1:9" ht="24" customHeight="1" x14ac:dyDescent="0.2">
      <c r="A11" s="75" t="s">
        <v>46</v>
      </c>
      <c r="B11" s="75" t="s">
        <v>45</v>
      </c>
      <c r="C11" s="75" t="s">
        <v>47</v>
      </c>
      <c r="D11" s="55"/>
      <c r="E11" s="55"/>
      <c r="F11" s="55"/>
    </row>
    <row r="12" spans="1:9" ht="45" customHeight="1" x14ac:dyDescent="0.2">
      <c r="A12" s="56" t="s">
        <v>6</v>
      </c>
      <c r="B12" s="102" t="s">
        <v>94</v>
      </c>
      <c r="C12" s="76" t="s">
        <v>48</v>
      </c>
      <c r="D12" s="55"/>
      <c r="E12" s="55"/>
      <c r="F12" s="55"/>
    </row>
    <row r="13" spans="1:9" ht="69.95" customHeight="1" x14ac:dyDescent="0.2">
      <c r="A13" s="56" t="s">
        <v>49</v>
      </c>
      <c r="B13" s="102" t="s">
        <v>95</v>
      </c>
      <c r="C13" s="57" t="s">
        <v>50</v>
      </c>
      <c r="D13" s="55"/>
      <c r="E13" s="55"/>
      <c r="F13" s="55"/>
    </row>
    <row r="14" spans="1:9" ht="60" customHeight="1" x14ac:dyDescent="0.2">
      <c r="A14" s="56" t="s">
        <v>8</v>
      </c>
      <c r="B14" s="102" t="s">
        <v>115</v>
      </c>
      <c r="C14" s="57" t="s">
        <v>51</v>
      </c>
      <c r="D14" s="55"/>
      <c r="E14" s="55"/>
      <c r="F14" s="55"/>
    </row>
    <row r="15" spans="1:9" x14ac:dyDescent="0.2">
      <c r="A15" s="56" t="s">
        <v>9</v>
      </c>
      <c r="B15" s="102" t="s">
        <v>114</v>
      </c>
      <c r="C15" s="57" t="s">
        <v>52</v>
      </c>
    </row>
    <row r="16" spans="1:9" ht="45" x14ac:dyDescent="0.2">
      <c r="A16" s="56" t="s">
        <v>10</v>
      </c>
      <c r="B16" s="102" t="s">
        <v>116</v>
      </c>
      <c r="C16" s="57" t="s">
        <v>90</v>
      </c>
    </row>
    <row r="17" spans="1:3" ht="33.75" x14ac:dyDescent="0.2">
      <c r="A17" s="56" t="s">
        <v>11</v>
      </c>
      <c r="B17" s="102" t="s">
        <v>117</v>
      </c>
      <c r="C17" s="57" t="s">
        <v>91</v>
      </c>
    </row>
  </sheetData>
  <mergeCells count="2">
    <mergeCell ref="A7:C7"/>
    <mergeCell ref="A8:C8"/>
  </mergeCells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B31" sqref="B30:B31"/>
    </sheetView>
  </sheetViews>
  <sheetFormatPr baseColWidth="10" defaultRowHeight="12.75" x14ac:dyDescent="0.2"/>
  <cols>
    <col min="1" max="1" width="10.28515625" customWidth="1"/>
    <col min="2" max="2" width="30.7109375" customWidth="1"/>
    <col min="3" max="3" width="86.7109375" customWidth="1"/>
  </cols>
  <sheetData>
    <row r="1" spans="1:9" ht="18.75" customHeight="1" x14ac:dyDescent="0.3">
      <c r="A1" s="11" t="s">
        <v>5</v>
      </c>
      <c r="B1" s="5"/>
    </row>
    <row r="2" spans="1:9" ht="12.75" customHeight="1" x14ac:dyDescent="0.2">
      <c r="A2" s="5"/>
      <c r="B2" s="5"/>
    </row>
    <row r="3" spans="1:9" ht="12.75" customHeight="1" x14ac:dyDescent="0.2">
      <c r="A3" s="5"/>
      <c r="B3" s="5"/>
    </row>
    <row r="4" spans="1:9" ht="12.75" customHeight="1" x14ac:dyDescent="0.25">
      <c r="A4" s="4" t="s">
        <v>163</v>
      </c>
      <c r="B4" s="6"/>
    </row>
    <row r="5" spans="1:9" ht="12.75" customHeight="1" x14ac:dyDescent="0.2">
      <c r="A5" s="7"/>
      <c r="B5" s="8"/>
    </row>
    <row r="7" spans="1:9" ht="15" x14ac:dyDescent="0.2">
      <c r="A7" s="313" t="s">
        <v>164</v>
      </c>
      <c r="B7" s="314"/>
      <c r="C7" s="315"/>
      <c r="D7" s="89"/>
      <c r="E7" s="89"/>
      <c r="F7" s="89"/>
      <c r="G7" s="89"/>
    </row>
    <row r="8" spans="1:9" s="52" customFormat="1" ht="15" x14ac:dyDescent="0.2">
      <c r="A8" s="316"/>
      <c r="B8" s="317"/>
      <c r="C8" s="318"/>
      <c r="D8" s="90"/>
      <c r="E8" s="90"/>
      <c r="F8" s="90"/>
      <c r="G8" s="90"/>
      <c r="H8" s="51"/>
      <c r="I8" s="51"/>
    </row>
    <row r="9" spans="1:9" s="52" customFormat="1" ht="15" x14ac:dyDescent="0.2">
      <c r="A9" s="94"/>
      <c r="B9" s="202"/>
      <c r="C9" s="79"/>
      <c r="D9" s="90"/>
      <c r="E9" s="90"/>
      <c r="F9" s="90"/>
      <c r="G9" s="90"/>
      <c r="H9" s="51"/>
      <c r="I9" s="51"/>
    </row>
    <row r="10" spans="1:9" s="54" customFormat="1" ht="15.75" thickBot="1" x14ac:dyDescent="0.3">
      <c r="A10" s="95"/>
      <c r="B10" s="203"/>
      <c r="C10" s="92"/>
      <c r="D10" s="91"/>
      <c r="E10" s="91"/>
      <c r="F10" s="91"/>
      <c r="G10" s="91"/>
    </row>
    <row r="11" spans="1:9" ht="24" x14ac:dyDescent="0.2">
      <c r="A11" s="96" t="s">
        <v>124</v>
      </c>
      <c r="B11" s="204" t="s">
        <v>45</v>
      </c>
      <c r="C11" s="93" t="s">
        <v>165</v>
      </c>
      <c r="D11" s="88"/>
      <c r="E11" s="88"/>
      <c r="F11" s="88"/>
      <c r="G11" s="89"/>
    </row>
    <row r="12" spans="1:9" x14ac:dyDescent="0.2">
      <c r="A12" s="205" t="s">
        <v>135</v>
      </c>
      <c r="B12" s="206" t="s">
        <v>174</v>
      </c>
      <c r="C12" s="207" t="s">
        <v>166</v>
      </c>
      <c r="D12" s="55"/>
      <c r="E12" s="55"/>
      <c r="F12" s="55"/>
    </row>
    <row r="13" spans="1:9" ht="22.5" x14ac:dyDescent="0.2">
      <c r="A13" s="208" t="s">
        <v>14</v>
      </c>
      <c r="B13" s="209" t="s">
        <v>167</v>
      </c>
      <c r="C13" s="57" t="s">
        <v>168</v>
      </c>
      <c r="D13" s="55"/>
      <c r="E13" s="55"/>
      <c r="F13" s="55"/>
    </row>
    <row r="14" spans="1:9" ht="67.5" x14ac:dyDescent="0.2">
      <c r="A14" s="208" t="s">
        <v>15</v>
      </c>
      <c r="B14" s="209" t="s">
        <v>175</v>
      </c>
      <c r="C14" s="57" t="s">
        <v>138</v>
      </c>
      <c r="D14" s="55"/>
      <c r="E14" s="55"/>
      <c r="F14" s="55"/>
    </row>
    <row r="15" spans="1:9" x14ac:dyDescent="0.2">
      <c r="A15" s="210" t="s">
        <v>16</v>
      </c>
      <c r="B15" s="209" t="s">
        <v>169</v>
      </c>
      <c r="C15" s="58" t="s">
        <v>170</v>
      </c>
    </row>
    <row r="16" spans="1:9" ht="45" x14ac:dyDescent="0.2">
      <c r="A16" s="210" t="s">
        <v>140</v>
      </c>
      <c r="B16" s="211" t="s">
        <v>176</v>
      </c>
      <c r="C16" s="57" t="s">
        <v>171</v>
      </c>
    </row>
    <row r="17" spans="1:3" ht="33.75" x14ac:dyDescent="0.2">
      <c r="A17" s="210" t="s">
        <v>142</v>
      </c>
      <c r="B17" s="211" t="s">
        <v>172</v>
      </c>
      <c r="C17" s="57" t="s">
        <v>173</v>
      </c>
    </row>
  </sheetData>
  <mergeCells count="2">
    <mergeCell ref="A7:C7"/>
    <mergeCell ref="A8:C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showGridLines="0" workbookViewId="0">
      <pane xSplit="2" ySplit="9" topLeftCell="C10" activePane="bottomRight" state="frozen"/>
      <selection activeCell="B31" sqref="B30:B31"/>
      <selection pane="topRight" activeCell="B31" sqref="B30:B31"/>
      <selection pane="bottomLeft" activeCell="B31" sqref="B30:B31"/>
      <selection pane="bottomRight"/>
    </sheetView>
  </sheetViews>
  <sheetFormatPr baseColWidth="10" defaultColWidth="10.7109375" defaultRowHeight="12.75" x14ac:dyDescent="0.2"/>
  <cols>
    <col min="1" max="1" width="31.5703125" style="9" customWidth="1"/>
    <col min="2" max="2" width="17.42578125" style="9" customWidth="1"/>
    <col min="3" max="3" width="12.28515625" style="9" customWidth="1"/>
    <col min="4" max="10" width="10.7109375" style="9" customWidth="1"/>
    <col min="11" max="13" width="12.140625" style="9" customWidth="1"/>
    <col min="14" max="16384" width="10.7109375" style="9"/>
  </cols>
  <sheetData>
    <row r="1" spans="1:10" s="5" customFormat="1" ht="18.75" x14ac:dyDescent="0.3">
      <c r="A1" s="25" t="s">
        <v>5</v>
      </c>
      <c r="B1" s="9"/>
    </row>
    <row r="2" spans="1:10" s="5" customFormat="1" ht="15.75" x14ac:dyDescent="0.25">
      <c r="A2" s="26" t="s">
        <v>178</v>
      </c>
      <c r="B2" s="9"/>
    </row>
    <row r="3" spans="1:10" s="5" customFormat="1" x14ac:dyDescent="0.2">
      <c r="A3" s="9"/>
      <c r="B3" s="9"/>
    </row>
    <row r="4" spans="1:10" s="5" customFormat="1" ht="15.75" x14ac:dyDescent="0.25">
      <c r="A4" s="26" t="s">
        <v>104</v>
      </c>
      <c r="B4" s="27"/>
      <c r="C4" s="6"/>
      <c r="D4" s="6"/>
      <c r="E4" s="6"/>
      <c r="F4" s="6"/>
      <c r="G4" s="6"/>
      <c r="H4" s="6"/>
      <c r="I4" s="6"/>
      <c r="J4" s="6"/>
    </row>
    <row r="5" spans="1:10" s="5" customFormat="1" x14ac:dyDescent="0.2">
      <c r="A5" s="28" t="s">
        <v>0</v>
      </c>
      <c r="B5" s="29"/>
      <c r="C5" s="8"/>
      <c r="D5" s="8"/>
      <c r="E5" s="8"/>
      <c r="F5" s="8"/>
      <c r="G5" s="8"/>
      <c r="H5" s="8"/>
      <c r="I5" s="8"/>
      <c r="J5" s="8"/>
    </row>
    <row r="6" spans="1:10" s="5" customFormat="1" x14ac:dyDescent="0.2">
      <c r="A6" s="29"/>
      <c r="B6" s="29"/>
      <c r="C6" s="8"/>
      <c r="D6" s="8"/>
      <c r="E6" s="8"/>
      <c r="F6" s="8"/>
      <c r="G6" s="8"/>
      <c r="H6" s="8"/>
      <c r="I6" s="8"/>
      <c r="J6" s="8"/>
    </row>
    <row r="7" spans="1:10" ht="25.5" customHeight="1" x14ac:dyDescent="0.2">
      <c r="A7" s="285" t="s">
        <v>2</v>
      </c>
      <c r="B7" s="286"/>
      <c r="C7" s="286" t="s">
        <v>24</v>
      </c>
      <c r="D7" s="286"/>
      <c r="E7" s="286"/>
      <c r="F7" s="286"/>
      <c r="G7" s="286"/>
      <c r="H7" s="286"/>
      <c r="I7" s="32"/>
    </row>
    <row r="8" spans="1:10" s="85" customFormat="1" ht="3" customHeight="1" x14ac:dyDescent="0.2">
      <c r="A8" s="81"/>
      <c r="B8" s="82"/>
      <c r="C8" s="83"/>
      <c r="D8" s="83"/>
      <c r="E8" s="83"/>
      <c r="F8" s="83"/>
      <c r="G8" s="83"/>
      <c r="H8" s="83"/>
      <c r="I8" s="84"/>
    </row>
    <row r="9" spans="1:10" ht="24.95" customHeight="1" x14ac:dyDescent="0.2">
      <c r="A9" s="87" t="s">
        <v>54</v>
      </c>
      <c r="B9" s="20" t="s">
        <v>22</v>
      </c>
      <c r="C9" s="20" t="s">
        <v>6</v>
      </c>
      <c r="D9" s="20" t="s">
        <v>7</v>
      </c>
      <c r="E9" s="20" t="s">
        <v>8</v>
      </c>
      <c r="F9" s="20" t="s">
        <v>9</v>
      </c>
      <c r="G9" s="20" t="s">
        <v>10</v>
      </c>
      <c r="H9" s="20" t="s">
        <v>11</v>
      </c>
      <c r="I9" s="33" t="s">
        <v>23</v>
      </c>
    </row>
    <row r="10" spans="1:10" ht="15.75" customHeight="1" x14ac:dyDescent="0.2">
      <c r="A10" s="34" t="s">
        <v>25</v>
      </c>
      <c r="B10" s="19"/>
      <c r="C10" s="19"/>
      <c r="D10" s="19"/>
      <c r="E10" s="19"/>
      <c r="F10" s="19"/>
      <c r="G10" s="19"/>
      <c r="H10" s="19"/>
      <c r="I10" s="16"/>
    </row>
    <row r="11" spans="1:10" ht="15.75" customHeight="1" x14ac:dyDescent="0.2">
      <c r="A11" s="289" t="s">
        <v>12</v>
      </c>
      <c r="B11" s="21" t="s">
        <v>13</v>
      </c>
      <c r="C11" s="284">
        <v>228911.4512914333</v>
      </c>
      <c r="D11" s="284">
        <v>134289.66182777399</v>
      </c>
      <c r="E11" s="225">
        <v>202716.57278493748</v>
      </c>
      <c r="F11" s="284">
        <v>1520888.54413429</v>
      </c>
      <c r="G11" s="225">
        <v>337397.86124095693</v>
      </c>
      <c r="H11" s="225">
        <v>51401.172453362356</v>
      </c>
      <c r="I11" s="283">
        <v>4951721.7275500223</v>
      </c>
    </row>
    <row r="12" spans="1:10" ht="15.75" customHeight="1" x14ac:dyDescent="0.2">
      <c r="A12" s="289"/>
      <c r="B12" s="21" t="s">
        <v>14</v>
      </c>
      <c r="C12" s="284"/>
      <c r="D12" s="284"/>
      <c r="E12" s="225">
        <v>906019.40233814414</v>
      </c>
      <c r="F12" s="284"/>
      <c r="G12" s="225">
        <v>1272500.8274721217</v>
      </c>
      <c r="H12" s="225">
        <v>297596.23400700302</v>
      </c>
      <c r="I12" s="283"/>
    </row>
    <row r="13" spans="1:10" ht="15.75" customHeight="1" x14ac:dyDescent="0.2">
      <c r="A13" s="289"/>
      <c r="B13" s="21" t="s">
        <v>15</v>
      </c>
      <c r="C13" s="14">
        <v>64532.005848398068</v>
      </c>
      <c r="D13" s="225">
        <v>54477.605460960185</v>
      </c>
      <c r="E13" s="225">
        <v>676551.79582067393</v>
      </c>
      <c r="F13" s="225">
        <v>298340.33488046477</v>
      </c>
      <c r="G13" s="225">
        <v>1180508.0264987936</v>
      </c>
      <c r="H13" s="225">
        <v>556553.67357233819</v>
      </c>
      <c r="I13" s="15">
        <v>2830963.4420816288</v>
      </c>
    </row>
    <row r="14" spans="1:10" ht="15.75" customHeight="1" x14ac:dyDescent="0.2">
      <c r="A14" s="289"/>
      <c r="B14" s="21" t="s">
        <v>16</v>
      </c>
      <c r="C14" s="225">
        <v>152805.62939703796</v>
      </c>
      <c r="D14" s="225">
        <v>118715.10393807807</v>
      </c>
      <c r="E14" s="225">
        <v>913062.66959642409</v>
      </c>
      <c r="F14" s="225">
        <v>447182.09266727528</v>
      </c>
      <c r="G14" s="225">
        <v>1664349.2917345138</v>
      </c>
      <c r="H14" s="225">
        <v>2064426.5102054109</v>
      </c>
      <c r="I14" s="15">
        <v>5360541.2975387406</v>
      </c>
    </row>
    <row r="15" spans="1:10" s="10" customFormat="1" ht="15.75" customHeight="1" x14ac:dyDescent="0.2">
      <c r="A15" s="289"/>
      <c r="B15" s="41" t="s">
        <v>17</v>
      </c>
      <c r="C15" s="42">
        <v>446249.08653686935</v>
      </c>
      <c r="D15" s="42">
        <v>307482.37122681225</v>
      </c>
      <c r="E15" s="42">
        <v>2698350.4405401796</v>
      </c>
      <c r="F15" s="42">
        <v>2266410.9716820302</v>
      </c>
      <c r="G15" s="42">
        <v>4454756.0069463858</v>
      </c>
      <c r="H15" s="42">
        <v>2969977.5902381148</v>
      </c>
      <c r="I15" s="43">
        <v>13143226.467170391</v>
      </c>
    </row>
    <row r="16" spans="1:10" ht="15.75" customHeight="1" x14ac:dyDescent="0.2">
      <c r="A16" s="289" t="s">
        <v>18</v>
      </c>
      <c r="B16" s="21" t="s">
        <v>13</v>
      </c>
      <c r="C16" s="284">
        <v>22628.088001593405</v>
      </c>
      <c r="D16" s="284">
        <v>10970.984381675089</v>
      </c>
      <c r="E16" s="225">
        <v>77520.792792401</v>
      </c>
      <c r="F16" s="284">
        <v>14862.591026401442</v>
      </c>
      <c r="G16" s="225">
        <v>201969.42417732446</v>
      </c>
      <c r="H16" s="225">
        <v>214589.50759913702</v>
      </c>
      <c r="I16" s="283">
        <v>2012615.924701666</v>
      </c>
    </row>
    <row r="17" spans="1:9" ht="15.75" customHeight="1" x14ac:dyDescent="0.2">
      <c r="A17" s="289"/>
      <c r="B17" s="21" t="s">
        <v>14</v>
      </c>
      <c r="C17" s="284"/>
      <c r="D17" s="284"/>
      <c r="E17" s="225">
        <v>319253.02990788518</v>
      </c>
      <c r="F17" s="284"/>
      <c r="G17" s="225">
        <v>724825.71340991161</v>
      </c>
      <c r="H17" s="225">
        <v>425995.79340533691</v>
      </c>
      <c r="I17" s="283"/>
    </row>
    <row r="18" spans="1:9" ht="15.75" customHeight="1" x14ac:dyDescent="0.2">
      <c r="A18" s="289"/>
      <c r="B18" s="21" t="s">
        <v>15</v>
      </c>
      <c r="C18" s="225">
        <v>10486.734432703242</v>
      </c>
      <c r="D18" s="225">
        <v>2751.8958769943742</v>
      </c>
      <c r="E18" s="225">
        <v>153556.69111319853</v>
      </c>
      <c r="F18" s="225">
        <v>31082.538060535884</v>
      </c>
      <c r="G18" s="225">
        <v>759188.60682423075</v>
      </c>
      <c r="H18" s="225">
        <v>609079.58059857856</v>
      </c>
      <c r="I18" s="224">
        <v>1566146.0469062412</v>
      </c>
    </row>
    <row r="19" spans="1:9" ht="15.75" customHeight="1" x14ac:dyDescent="0.2">
      <c r="A19" s="289"/>
      <c r="B19" s="21" t="s">
        <v>16</v>
      </c>
      <c r="C19" s="225">
        <v>26128.091028834016</v>
      </c>
      <c r="D19" s="225">
        <v>24437.748514518295</v>
      </c>
      <c r="E19" s="225">
        <v>267740.04564633587</v>
      </c>
      <c r="F19" s="225">
        <v>133819.8992310325</v>
      </c>
      <c r="G19" s="225">
        <v>1173580.2486421468</v>
      </c>
      <c r="H19" s="225">
        <v>2868625.5281588328</v>
      </c>
      <c r="I19" s="224">
        <v>4494331.5612217002</v>
      </c>
    </row>
    <row r="20" spans="1:9" s="10" customFormat="1" ht="15.75" customHeight="1" x14ac:dyDescent="0.2">
      <c r="A20" s="289"/>
      <c r="B20" s="23" t="s">
        <v>17</v>
      </c>
      <c r="C20" s="24">
        <v>59242.913463130659</v>
      </c>
      <c r="D20" s="24">
        <v>38160.62877318776</v>
      </c>
      <c r="E20" s="24">
        <v>818070.55945982062</v>
      </c>
      <c r="F20" s="24">
        <v>179765.02831796982</v>
      </c>
      <c r="G20" s="24">
        <v>2859563.9930536137</v>
      </c>
      <c r="H20" s="24">
        <v>4118290.4097618852</v>
      </c>
      <c r="I20" s="35">
        <v>8073093.5328296069</v>
      </c>
    </row>
    <row r="21" spans="1:9" ht="15.75" customHeight="1" x14ac:dyDescent="0.2">
      <c r="A21" s="97" t="s">
        <v>53</v>
      </c>
      <c r="B21" s="98"/>
      <c r="C21" s="227">
        <v>505492</v>
      </c>
      <c r="D21" s="227">
        <v>345643</v>
      </c>
      <c r="E21" s="227">
        <v>3516421</v>
      </c>
      <c r="F21" s="227">
        <v>2446176</v>
      </c>
      <c r="G21" s="227">
        <v>7314320</v>
      </c>
      <c r="H21" s="227">
        <v>7088268</v>
      </c>
      <c r="I21" s="99">
        <v>21216320</v>
      </c>
    </row>
    <row r="22" spans="1:9" ht="15.75" customHeight="1" x14ac:dyDescent="0.2">
      <c r="A22" s="34" t="s">
        <v>19</v>
      </c>
      <c r="B22" s="30"/>
      <c r="C22" s="24"/>
      <c r="D22" s="24"/>
      <c r="E22" s="24"/>
      <c r="F22" s="24"/>
      <c r="G22" s="24"/>
      <c r="H22" s="24"/>
      <c r="I22" s="35"/>
    </row>
    <row r="23" spans="1:9" ht="15.75" customHeight="1" x14ac:dyDescent="0.25">
      <c r="A23" s="228" t="s">
        <v>12</v>
      </c>
      <c r="B23" s="31"/>
      <c r="C23" s="226">
        <v>1221083.5341019982</v>
      </c>
      <c r="D23" s="287">
        <v>264944.07088180823</v>
      </c>
      <c r="E23" s="287"/>
      <c r="F23" s="226">
        <v>1689845.3404817975</v>
      </c>
      <c r="G23" s="226">
        <v>2214460.0325427442</v>
      </c>
      <c r="H23" s="226">
        <v>260290.47967809546</v>
      </c>
      <c r="I23" s="15">
        <v>5650623.4576864438</v>
      </c>
    </row>
    <row r="24" spans="1:9" ht="15.75" customHeight="1" x14ac:dyDescent="0.25">
      <c r="A24" s="228" t="s">
        <v>18</v>
      </c>
      <c r="B24" s="31"/>
      <c r="C24" s="226">
        <v>898617.46589800192</v>
      </c>
      <c r="D24" s="287">
        <v>122725.92911819177</v>
      </c>
      <c r="E24" s="287"/>
      <c r="F24" s="226">
        <v>152866.65951820265</v>
      </c>
      <c r="G24" s="226">
        <v>1240929.9674572563</v>
      </c>
      <c r="H24" s="226">
        <v>202876.52032190454</v>
      </c>
      <c r="I24" s="15">
        <v>2618016.5423135571</v>
      </c>
    </row>
    <row r="25" spans="1:9" ht="15.75" customHeight="1" x14ac:dyDescent="0.2">
      <c r="A25" s="97" t="s">
        <v>55</v>
      </c>
      <c r="B25" s="98"/>
      <c r="C25" s="227">
        <v>2119701</v>
      </c>
      <c r="D25" s="288">
        <v>387670</v>
      </c>
      <c r="E25" s="288"/>
      <c r="F25" s="227">
        <v>1842712</v>
      </c>
      <c r="G25" s="227">
        <v>3455390</v>
      </c>
      <c r="H25" s="227">
        <v>463167</v>
      </c>
      <c r="I25" s="100">
        <v>8268640</v>
      </c>
    </row>
    <row r="26" spans="1:9" ht="20.100000000000001" customHeight="1" x14ac:dyDescent="0.2">
      <c r="A26" s="86" t="s">
        <v>56</v>
      </c>
      <c r="B26" s="40"/>
      <c r="C26" s="226">
        <v>112600</v>
      </c>
      <c r="D26" s="226">
        <v>113587</v>
      </c>
      <c r="E26" s="226">
        <v>1169314</v>
      </c>
      <c r="F26" s="226">
        <v>662760</v>
      </c>
      <c r="G26" s="226">
        <v>2106846</v>
      </c>
      <c r="H26" s="226">
        <v>2006951</v>
      </c>
      <c r="I26" s="15">
        <v>6172058</v>
      </c>
    </row>
    <row r="27" spans="1:9" ht="20.100000000000001" customHeight="1" x14ac:dyDescent="0.2">
      <c r="A27" s="86" t="s">
        <v>57</v>
      </c>
      <c r="B27" s="40"/>
      <c r="C27" s="226">
        <v>-289772</v>
      </c>
      <c r="D27" s="226">
        <v>37216</v>
      </c>
      <c r="E27" s="226">
        <v>13633</v>
      </c>
      <c r="F27" s="226">
        <v>39631</v>
      </c>
      <c r="G27" s="226">
        <v>147185</v>
      </c>
      <c r="H27" s="226">
        <v>-73603</v>
      </c>
      <c r="I27" s="15">
        <v>-125710</v>
      </c>
    </row>
    <row r="28" spans="1:9" ht="20.100000000000001" customHeight="1" x14ac:dyDescent="0.2">
      <c r="A28" s="86" t="s">
        <v>58</v>
      </c>
      <c r="B28" s="40"/>
      <c r="C28" s="226">
        <v>2383433</v>
      </c>
      <c r="D28" s="287">
        <v>1511777</v>
      </c>
      <c r="E28" s="287">
        <v>3732753</v>
      </c>
      <c r="F28" s="226">
        <v>3327510</v>
      </c>
      <c r="G28" s="226">
        <v>12926681</v>
      </c>
      <c r="H28" s="226">
        <v>2381292</v>
      </c>
      <c r="I28" s="15">
        <v>26263446</v>
      </c>
    </row>
    <row r="29" spans="1:9" s="10" customFormat="1" ht="15.75" customHeight="1" x14ac:dyDescent="0.2">
      <c r="A29" s="36" t="s">
        <v>21</v>
      </c>
      <c r="B29" s="37"/>
      <c r="C29" s="38">
        <v>2711753</v>
      </c>
      <c r="D29" s="38">
        <v>2008222</v>
      </c>
      <c r="E29" s="38">
        <v>8432123</v>
      </c>
      <c r="F29" s="38">
        <v>6476067</v>
      </c>
      <c r="G29" s="38">
        <v>22495031</v>
      </c>
      <c r="H29" s="38">
        <v>11402910</v>
      </c>
      <c r="I29" s="39">
        <v>53526106</v>
      </c>
    </row>
    <row r="31" spans="1:9" x14ac:dyDescent="0.2">
      <c r="A31" s="229"/>
    </row>
    <row r="36" spans="3:3" x14ac:dyDescent="0.2">
      <c r="C36" s="218"/>
    </row>
  </sheetData>
  <mergeCells count="16">
    <mergeCell ref="D28:E28"/>
    <mergeCell ref="D24:E24"/>
    <mergeCell ref="D25:E25"/>
    <mergeCell ref="A11:A15"/>
    <mergeCell ref="A16:A20"/>
    <mergeCell ref="D23:E23"/>
    <mergeCell ref="A7:B7"/>
    <mergeCell ref="C7:H7"/>
    <mergeCell ref="C11:C12"/>
    <mergeCell ref="D11:D12"/>
    <mergeCell ref="F11:F12"/>
    <mergeCell ref="I11:I12"/>
    <mergeCell ref="C16:C17"/>
    <mergeCell ref="D16:D17"/>
    <mergeCell ref="F16:F17"/>
    <mergeCell ref="I16:I17"/>
  </mergeCells>
  <pageMargins left="0.39370078740157483" right="0.39370078740157483" top="0.78740157480314965" bottom="0.98425196850393704" header="0" footer="0"/>
  <pageSetup paperSize="9" scale="97" orientation="landscape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B31" sqref="B30:B31"/>
    </sheetView>
  </sheetViews>
  <sheetFormatPr baseColWidth="10" defaultRowHeight="12.75" x14ac:dyDescent="0.2"/>
  <cols>
    <col min="1" max="1" width="12.7109375" customWidth="1"/>
    <col min="2" max="2" width="86.7109375" customWidth="1"/>
  </cols>
  <sheetData>
    <row r="1" spans="1:8" ht="18.75" customHeight="1" x14ac:dyDescent="0.3">
      <c r="A1" s="11" t="s">
        <v>5</v>
      </c>
    </row>
    <row r="2" spans="1:8" ht="7.5" customHeight="1" x14ac:dyDescent="0.2">
      <c r="A2" s="5"/>
    </row>
    <row r="3" spans="1:8" ht="8.25" customHeight="1" x14ac:dyDescent="0.2">
      <c r="A3" s="5"/>
    </row>
    <row r="4" spans="1:8" ht="12.75" customHeight="1" x14ac:dyDescent="0.25">
      <c r="A4" s="4" t="s">
        <v>120</v>
      </c>
    </row>
    <row r="5" spans="1:8" ht="5.25" customHeight="1" x14ac:dyDescent="0.2">
      <c r="A5" s="7"/>
    </row>
    <row r="6" spans="1:8" ht="7.5" customHeight="1" x14ac:dyDescent="0.2"/>
    <row r="7" spans="1:8" ht="30" customHeight="1" x14ac:dyDescent="0.2">
      <c r="A7" s="313" t="s">
        <v>62</v>
      </c>
      <c r="B7" s="315"/>
      <c r="C7" s="89"/>
      <c r="D7" s="89"/>
      <c r="E7" s="89"/>
      <c r="F7" s="89"/>
    </row>
    <row r="8" spans="1:8" s="52" customFormat="1" ht="2.4500000000000002" customHeight="1" x14ac:dyDescent="0.2">
      <c r="A8" s="316"/>
      <c r="B8" s="318"/>
      <c r="C8" s="90"/>
      <c r="D8" s="90"/>
      <c r="E8" s="90"/>
      <c r="F8" s="90"/>
      <c r="G8" s="51"/>
      <c r="H8" s="51"/>
    </row>
    <row r="9" spans="1:8" s="52" customFormat="1" ht="2.4500000000000002" customHeight="1" x14ac:dyDescent="0.2">
      <c r="A9" s="94"/>
      <c r="B9" s="79"/>
      <c r="C9" s="90"/>
      <c r="D9" s="90"/>
      <c r="E9" s="90"/>
      <c r="F9" s="90"/>
      <c r="G9" s="51"/>
      <c r="H9" s="51"/>
    </row>
    <row r="10" spans="1:8" s="54" customFormat="1" ht="2.4500000000000002" customHeight="1" thickBot="1" x14ac:dyDescent="0.3">
      <c r="A10" s="95"/>
      <c r="B10" s="92"/>
      <c r="C10" s="91"/>
      <c r="D10" s="91"/>
      <c r="E10" s="91"/>
      <c r="F10" s="91"/>
    </row>
    <row r="11" spans="1:8" ht="30" customHeight="1" x14ac:dyDescent="0.2">
      <c r="A11" s="96" t="s">
        <v>92</v>
      </c>
      <c r="B11" s="93" t="s">
        <v>73</v>
      </c>
      <c r="C11" s="88"/>
      <c r="D11" s="88"/>
      <c r="E11" s="88"/>
      <c r="F11" s="89"/>
    </row>
    <row r="12" spans="1:8" ht="24.95" customHeight="1" x14ac:dyDescent="0.2">
      <c r="A12" s="103" t="s">
        <v>63</v>
      </c>
      <c r="B12" s="101" t="s">
        <v>69</v>
      </c>
      <c r="C12" s="55"/>
      <c r="D12" s="55"/>
      <c r="E12" s="55"/>
    </row>
    <row r="13" spans="1:8" ht="24.95" customHeight="1" x14ac:dyDescent="0.2">
      <c r="A13" s="104" t="s">
        <v>64</v>
      </c>
      <c r="B13" s="57" t="s">
        <v>70</v>
      </c>
      <c r="C13" s="55"/>
      <c r="D13" s="55"/>
      <c r="E13" s="55"/>
    </row>
    <row r="14" spans="1:8" ht="24.95" customHeight="1" x14ac:dyDescent="0.2">
      <c r="A14" s="104" t="s">
        <v>65</v>
      </c>
      <c r="B14" s="57" t="s">
        <v>97</v>
      </c>
      <c r="C14" s="55"/>
      <c r="D14" s="55"/>
      <c r="E14" s="55"/>
    </row>
    <row r="15" spans="1:8" ht="24.95" customHeight="1" x14ac:dyDescent="0.2">
      <c r="A15" s="104" t="s">
        <v>66</v>
      </c>
      <c r="B15" s="58" t="s">
        <v>71</v>
      </c>
    </row>
    <row r="16" spans="1:8" ht="24.95" customHeight="1" x14ac:dyDescent="0.2">
      <c r="A16" s="104" t="s">
        <v>67</v>
      </c>
      <c r="B16" s="57" t="s">
        <v>96</v>
      </c>
    </row>
    <row r="17" spans="1:2" ht="30" customHeight="1" x14ac:dyDescent="0.2">
      <c r="A17" s="104" t="s">
        <v>68</v>
      </c>
      <c r="B17" s="57" t="s">
        <v>98</v>
      </c>
    </row>
    <row r="18" spans="1:2" ht="24.95" customHeight="1" x14ac:dyDescent="0.2">
      <c r="A18" s="104" t="s">
        <v>72</v>
      </c>
      <c r="B18" s="57" t="s">
        <v>99</v>
      </c>
    </row>
    <row r="19" spans="1:2" ht="24.95" customHeight="1" x14ac:dyDescent="0.2">
      <c r="A19" s="104" t="s">
        <v>74</v>
      </c>
      <c r="B19" s="57" t="s">
        <v>100</v>
      </c>
    </row>
    <row r="20" spans="1:2" ht="50.25" customHeight="1" x14ac:dyDescent="0.2">
      <c r="A20" s="104" t="s">
        <v>75</v>
      </c>
      <c r="B20" s="57" t="s">
        <v>101</v>
      </c>
    </row>
    <row r="21" spans="1:2" ht="30" customHeight="1" x14ac:dyDescent="0.2">
      <c r="A21" s="104" t="s">
        <v>76</v>
      </c>
      <c r="B21" s="57" t="s">
        <v>89</v>
      </c>
    </row>
    <row r="22" spans="1:2" ht="24.95" customHeight="1" x14ac:dyDescent="0.2">
      <c r="A22" s="104" t="s">
        <v>77</v>
      </c>
      <c r="B22" s="57" t="s">
        <v>93</v>
      </c>
    </row>
    <row r="23" spans="1:2" ht="35.1" customHeight="1" x14ac:dyDescent="0.2">
      <c r="A23" s="104" t="s">
        <v>88</v>
      </c>
      <c r="B23" s="57" t="s">
        <v>102</v>
      </c>
    </row>
  </sheetData>
  <mergeCells count="2">
    <mergeCell ref="A7:B7"/>
    <mergeCell ref="A8:B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showGridLines="0" workbookViewId="0">
      <pane xSplit="2" ySplit="9" topLeftCell="C10" activePane="bottomRight" state="frozen"/>
      <selection activeCell="B31" sqref="B30:B31"/>
      <selection pane="topRight" activeCell="B31" sqref="B30:B31"/>
      <selection pane="bottomLeft" activeCell="B31" sqref="B30:B31"/>
      <selection pane="bottomRight" activeCell="D37" sqref="D37"/>
    </sheetView>
  </sheetViews>
  <sheetFormatPr baseColWidth="10" defaultColWidth="10.7109375" defaultRowHeight="12.75" x14ac:dyDescent="0.2"/>
  <cols>
    <col min="1" max="1" width="31.5703125" style="9" customWidth="1"/>
    <col min="2" max="2" width="17.42578125" style="9" customWidth="1"/>
    <col min="3" max="3" width="12.28515625" style="9" customWidth="1"/>
    <col min="4" max="10" width="10.7109375" style="9" customWidth="1"/>
    <col min="11" max="13" width="12.140625" style="9" customWidth="1"/>
    <col min="14" max="16384" width="10.7109375" style="9"/>
  </cols>
  <sheetData>
    <row r="1" spans="1:11" s="5" customFormat="1" ht="18.75" x14ac:dyDescent="0.3">
      <c r="A1" s="25" t="s">
        <v>5</v>
      </c>
      <c r="B1" s="9"/>
    </row>
    <row r="2" spans="1:11" s="5" customFormat="1" ht="15.75" x14ac:dyDescent="0.25">
      <c r="A2" s="26" t="s">
        <v>178</v>
      </c>
      <c r="B2" s="9"/>
    </row>
    <row r="3" spans="1:11" s="5" customFormat="1" x14ac:dyDescent="0.2">
      <c r="A3" s="9"/>
      <c r="B3" s="9"/>
    </row>
    <row r="4" spans="1:11" s="5" customFormat="1" ht="15.75" x14ac:dyDescent="0.25">
      <c r="A4" s="26" t="s">
        <v>103</v>
      </c>
      <c r="B4" s="27"/>
      <c r="C4" s="6"/>
      <c r="D4" s="6"/>
      <c r="E4" s="6"/>
      <c r="F4" s="6"/>
      <c r="G4" s="6"/>
      <c r="H4" s="6"/>
      <c r="I4" s="6"/>
      <c r="J4" s="6"/>
    </row>
    <row r="5" spans="1:11" s="5" customFormat="1" x14ac:dyDescent="0.2">
      <c r="A5" s="28" t="s">
        <v>0</v>
      </c>
      <c r="B5" s="29"/>
      <c r="C5" s="8"/>
      <c r="D5" s="8"/>
      <c r="E5" s="8"/>
      <c r="F5" s="8"/>
      <c r="G5" s="8"/>
      <c r="H5" s="8"/>
      <c r="I5" s="8"/>
      <c r="J5" s="8"/>
    </row>
    <row r="6" spans="1:11" s="5" customFormat="1" x14ac:dyDescent="0.2">
      <c r="A6" s="29"/>
      <c r="B6" s="29"/>
      <c r="C6" s="8"/>
      <c r="D6" s="8"/>
      <c r="E6" s="8"/>
      <c r="F6" s="8"/>
      <c r="G6" s="8"/>
      <c r="H6" s="8"/>
      <c r="I6" s="8"/>
      <c r="J6" s="8"/>
    </row>
    <row r="7" spans="1:11" ht="25.5" customHeight="1" x14ac:dyDescent="0.2">
      <c r="A7" s="285" t="s">
        <v>2</v>
      </c>
      <c r="B7" s="286"/>
      <c r="C7" s="286" t="s">
        <v>24</v>
      </c>
      <c r="D7" s="286"/>
      <c r="E7" s="286"/>
      <c r="F7" s="286"/>
      <c r="G7" s="286"/>
      <c r="H7" s="286"/>
      <c r="I7" s="32"/>
    </row>
    <row r="8" spans="1:11" s="85" customFormat="1" ht="3" customHeight="1" x14ac:dyDescent="0.2">
      <c r="A8" s="81"/>
      <c r="B8" s="82"/>
      <c r="C8" s="83"/>
      <c r="D8" s="83"/>
      <c r="E8" s="83"/>
      <c r="F8" s="83"/>
      <c r="G8" s="83"/>
      <c r="H8" s="83"/>
      <c r="I8" s="84"/>
    </row>
    <row r="9" spans="1:11" ht="24.95" customHeight="1" x14ac:dyDescent="0.2">
      <c r="A9" s="87" t="s">
        <v>54</v>
      </c>
      <c r="B9" s="20" t="s">
        <v>22</v>
      </c>
      <c r="C9" s="20" t="s">
        <v>6</v>
      </c>
      <c r="D9" s="20" t="s">
        <v>7</v>
      </c>
      <c r="E9" s="20" t="s">
        <v>8</v>
      </c>
      <c r="F9" s="20" t="s">
        <v>9</v>
      </c>
      <c r="G9" s="20" t="s">
        <v>10</v>
      </c>
      <c r="H9" s="20" t="s">
        <v>11</v>
      </c>
      <c r="I9" s="33" t="s">
        <v>23</v>
      </c>
    </row>
    <row r="10" spans="1:11" ht="15.75" customHeight="1" x14ac:dyDescent="0.2">
      <c r="A10" s="34" t="s">
        <v>25</v>
      </c>
      <c r="B10" s="19"/>
      <c r="C10" s="19"/>
      <c r="D10" s="19"/>
      <c r="E10" s="19"/>
      <c r="F10" s="19"/>
      <c r="G10" s="19"/>
      <c r="H10" s="19"/>
      <c r="I10" s="16"/>
    </row>
    <row r="11" spans="1:11" ht="15.75" customHeight="1" x14ac:dyDescent="0.2">
      <c r="A11" s="289" t="s">
        <v>12</v>
      </c>
      <c r="B11" s="21" t="s">
        <v>13</v>
      </c>
      <c r="C11" s="284">
        <v>236525.69100081641</v>
      </c>
      <c r="D11" s="284">
        <v>157432.8827859216</v>
      </c>
      <c r="E11" s="117">
        <v>104496.73968176646</v>
      </c>
      <c r="F11" s="284">
        <v>1015645.654709514</v>
      </c>
      <c r="G11" s="117">
        <v>186874.18295234148</v>
      </c>
      <c r="H11" s="117">
        <v>47382.183920730044</v>
      </c>
      <c r="I11" s="283">
        <f>SUM(C11:H12)</f>
        <v>4308303.7683547791</v>
      </c>
    </row>
    <row r="12" spans="1:11" ht="15.75" customHeight="1" x14ac:dyDescent="0.2">
      <c r="A12" s="289"/>
      <c r="B12" s="21" t="s">
        <v>14</v>
      </c>
      <c r="C12" s="284"/>
      <c r="D12" s="284"/>
      <c r="E12" s="117">
        <v>854103.9307017246</v>
      </c>
      <c r="F12" s="284"/>
      <c r="G12" s="117">
        <v>1339957.6579555699</v>
      </c>
      <c r="H12" s="117">
        <v>365884.84464639379</v>
      </c>
      <c r="I12" s="283"/>
    </row>
    <row r="13" spans="1:11" ht="15.75" customHeight="1" x14ac:dyDescent="0.2">
      <c r="A13" s="289"/>
      <c r="B13" s="21" t="s">
        <v>15</v>
      </c>
      <c r="C13" s="117">
        <v>68506.557322032619</v>
      </c>
      <c r="D13" s="117">
        <v>54047.533963577152</v>
      </c>
      <c r="E13" s="117">
        <v>572916.47096161835</v>
      </c>
      <c r="F13" s="117">
        <v>257530.67117196953</v>
      </c>
      <c r="G13" s="117">
        <v>1083494.8739502497</v>
      </c>
      <c r="H13" s="117">
        <v>576292.14279360254</v>
      </c>
      <c r="I13" s="118">
        <v>2612788.2501630499</v>
      </c>
    </row>
    <row r="14" spans="1:11" ht="15.75" customHeight="1" x14ac:dyDescent="0.2">
      <c r="A14" s="289"/>
      <c r="B14" s="21" t="s">
        <v>16</v>
      </c>
      <c r="C14" s="117">
        <v>146676.13341137569</v>
      </c>
      <c r="D14" s="117">
        <v>90344.712382852551</v>
      </c>
      <c r="E14" s="117">
        <v>853636.37467703945</v>
      </c>
      <c r="F14" s="117">
        <v>314712.0902872202</v>
      </c>
      <c r="G14" s="117">
        <v>1721492.4545657234</v>
      </c>
      <c r="H14" s="117">
        <v>2029365.5312304506</v>
      </c>
      <c r="I14" s="118">
        <v>5156227.2965546623</v>
      </c>
    </row>
    <row r="15" spans="1:11" s="10" customFormat="1" ht="15.75" customHeight="1" x14ac:dyDescent="0.2">
      <c r="A15" s="289"/>
      <c r="B15" s="41" t="s">
        <v>17</v>
      </c>
      <c r="C15" s="42">
        <v>451708.38173422473</v>
      </c>
      <c r="D15" s="42">
        <v>301825.12913235131</v>
      </c>
      <c r="E15" s="42">
        <v>2385153.5160221485</v>
      </c>
      <c r="F15" s="42">
        <v>1587888.4161687037</v>
      </c>
      <c r="G15" s="42">
        <v>4331819.1694238847</v>
      </c>
      <c r="H15" s="42">
        <v>3018924.7025911771</v>
      </c>
      <c r="I15" s="43">
        <f t="shared" ref="I15" si="0">SUM(I11:I14)</f>
        <v>12077319.315072492</v>
      </c>
      <c r="K15" s="9"/>
    </row>
    <row r="16" spans="1:11" ht="15.75" customHeight="1" x14ac:dyDescent="0.2">
      <c r="A16" s="289" t="s">
        <v>18</v>
      </c>
      <c r="B16" s="21" t="s">
        <v>13</v>
      </c>
      <c r="C16" s="284">
        <v>58042.588059552909</v>
      </c>
      <c r="D16" s="284">
        <v>12832.075193204697</v>
      </c>
      <c r="E16" s="117">
        <v>57488.025585847587</v>
      </c>
      <c r="F16" s="284">
        <v>18314.037060264454</v>
      </c>
      <c r="G16" s="117">
        <v>118588.38427972005</v>
      </c>
      <c r="H16" s="117">
        <v>163950.83030614068</v>
      </c>
      <c r="I16" s="283">
        <f>SUM(C16:H17)</f>
        <v>1906860.2666878076</v>
      </c>
    </row>
    <row r="17" spans="1:9" ht="15.75" customHeight="1" x14ac:dyDescent="0.2">
      <c r="A17" s="289"/>
      <c r="B17" s="21" t="s">
        <v>14</v>
      </c>
      <c r="C17" s="284"/>
      <c r="D17" s="284"/>
      <c r="E17" s="117">
        <v>258346.2278212244</v>
      </c>
      <c r="F17" s="284"/>
      <c r="G17" s="117">
        <v>755455.76126100612</v>
      </c>
      <c r="H17" s="117">
        <v>463842.33712084696</v>
      </c>
      <c r="I17" s="283"/>
    </row>
    <row r="18" spans="1:9" ht="15.75" customHeight="1" x14ac:dyDescent="0.2">
      <c r="A18" s="289"/>
      <c r="B18" s="21" t="s">
        <v>15</v>
      </c>
      <c r="C18" s="117">
        <v>20505.902995272776</v>
      </c>
      <c r="D18" s="117">
        <v>5409.8349565283042</v>
      </c>
      <c r="E18" s="117">
        <v>125431.92752213341</v>
      </c>
      <c r="F18" s="117">
        <v>17940.243058578148</v>
      </c>
      <c r="G18" s="117">
        <v>760131.48431262665</v>
      </c>
      <c r="H18" s="117">
        <v>755743.24604212632</v>
      </c>
      <c r="I18" s="118">
        <v>1685162.6388872657</v>
      </c>
    </row>
    <row r="19" spans="1:9" ht="15.75" customHeight="1" x14ac:dyDescent="0.2">
      <c r="A19" s="289"/>
      <c r="B19" s="21" t="s">
        <v>16</v>
      </c>
      <c r="C19" s="117">
        <v>11537.127210949569</v>
      </c>
      <c r="D19" s="117">
        <v>15664.960717915739</v>
      </c>
      <c r="E19" s="117">
        <v>255443.30304864558</v>
      </c>
      <c r="F19" s="117">
        <v>132029.30371245372</v>
      </c>
      <c r="G19" s="117">
        <v>1314020.2007227622</v>
      </c>
      <c r="H19" s="117">
        <v>2865360.8839397086</v>
      </c>
      <c r="I19" s="118">
        <v>4594055.7793524358</v>
      </c>
    </row>
    <row r="20" spans="1:9" s="10" customFormat="1" ht="15.75" customHeight="1" x14ac:dyDescent="0.2">
      <c r="A20" s="289"/>
      <c r="B20" s="23" t="s">
        <v>17</v>
      </c>
      <c r="C20" s="24">
        <v>90085.618265775265</v>
      </c>
      <c r="D20" s="24">
        <v>33906.870867648744</v>
      </c>
      <c r="E20" s="24">
        <v>696709.48397785099</v>
      </c>
      <c r="F20" s="24">
        <v>168283.58383129633</v>
      </c>
      <c r="G20" s="24">
        <v>2948195.8305761153</v>
      </c>
      <c r="H20" s="24">
        <v>4248897.2974088229</v>
      </c>
      <c r="I20" s="35">
        <v>8186078.6849275092</v>
      </c>
    </row>
    <row r="21" spans="1:9" ht="15.75" customHeight="1" x14ac:dyDescent="0.2">
      <c r="A21" s="119" t="s">
        <v>53</v>
      </c>
      <c r="B21" s="98"/>
      <c r="C21" s="115">
        <v>541794</v>
      </c>
      <c r="D21" s="115">
        <v>335732.00000000006</v>
      </c>
      <c r="E21" s="115">
        <v>3081862.9999999995</v>
      </c>
      <c r="F21" s="115">
        <v>1756172</v>
      </c>
      <c r="G21" s="115">
        <v>7280015</v>
      </c>
      <c r="H21" s="115">
        <v>7267822</v>
      </c>
      <c r="I21" s="120">
        <v>20263398</v>
      </c>
    </row>
    <row r="22" spans="1:9" ht="15.75" customHeight="1" x14ac:dyDescent="0.2">
      <c r="A22" s="34" t="s">
        <v>19</v>
      </c>
      <c r="B22" s="30"/>
      <c r="C22" s="24"/>
      <c r="D22" s="24"/>
      <c r="E22" s="24"/>
      <c r="F22" s="24"/>
      <c r="G22" s="24"/>
      <c r="H22" s="24"/>
      <c r="I22" s="35"/>
    </row>
    <row r="23" spans="1:9" ht="15.75" customHeight="1" x14ac:dyDescent="0.25">
      <c r="A23" s="116" t="s">
        <v>12</v>
      </c>
      <c r="B23" s="31"/>
      <c r="C23" s="114">
        <v>1125585.6668287527</v>
      </c>
      <c r="D23" s="287">
        <v>257210.81882821282</v>
      </c>
      <c r="E23" s="287"/>
      <c r="F23" s="114">
        <v>1251428.8613589313</v>
      </c>
      <c r="G23" s="114">
        <v>1612137.8518107715</v>
      </c>
      <c r="H23" s="114">
        <v>258475.91308261518</v>
      </c>
      <c r="I23" s="15">
        <v>4504839.1119092843</v>
      </c>
    </row>
    <row r="24" spans="1:9" ht="15.75" customHeight="1" x14ac:dyDescent="0.25">
      <c r="A24" s="116" t="s">
        <v>18</v>
      </c>
      <c r="B24" s="31"/>
      <c r="C24" s="114">
        <v>797047.33317124727</v>
      </c>
      <c r="D24" s="287">
        <v>76973.181171787161</v>
      </c>
      <c r="E24" s="287"/>
      <c r="F24" s="114">
        <v>53688.13864106893</v>
      </c>
      <c r="G24" s="114">
        <v>1160209.1481892285</v>
      </c>
      <c r="H24" s="114">
        <v>249941.08691738479</v>
      </c>
      <c r="I24" s="15">
        <v>2337858.8880907167</v>
      </c>
    </row>
    <row r="25" spans="1:9" ht="15.75" customHeight="1" x14ac:dyDescent="0.2">
      <c r="A25" s="119" t="s">
        <v>55</v>
      </c>
      <c r="B25" s="98"/>
      <c r="C25" s="115">
        <f>+C24+C23</f>
        <v>1922633</v>
      </c>
      <c r="D25" s="288">
        <f>+D23+D24</f>
        <v>334184</v>
      </c>
      <c r="E25" s="288"/>
      <c r="F25" s="115">
        <f>+F24+F23</f>
        <v>1305117.0000000002</v>
      </c>
      <c r="G25" s="115">
        <f>+G24+G23</f>
        <v>2772347</v>
      </c>
      <c r="H25" s="115">
        <f>+H24+H23</f>
        <v>508417</v>
      </c>
      <c r="I25" s="120">
        <f>+I24+I23</f>
        <v>6842698.0000000009</v>
      </c>
    </row>
    <row r="26" spans="1:9" ht="20.100000000000001" customHeight="1" x14ac:dyDescent="0.2">
      <c r="A26" s="86" t="s">
        <v>56</v>
      </c>
      <c r="B26" s="40"/>
      <c r="C26" s="114">
        <v>111227</v>
      </c>
      <c r="D26" s="114">
        <v>119901</v>
      </c>
      <c r="E26" s="114">
        <v>1017238</v>
      </c>
      <c r="F26" s="114">
        <v>475920</v>
      </c>
      <c r="G26" s="114">
        <v>2218821</v>
      </c>
      <c r="H26" s="114">
        <v>2077944</v>
      </c>
      <c r="I26" s="15">
        <v>6021051</v>
      </c>
    </row>
    <row r="27" spans="1:9" ht="20.100000000000001" customHeight="1" x14ac:dyDescent="0.2">
      <c r="A27" s="86" t="s">
        <v>57</v>
      </c>
      <c r="B27" s="40"/>
      <c r="C27" s="114">
        <v>-287700</v>
      </c>
      <c r="D27" s="114">
        <v>61395</v>
      </c>
      <c r="E27" s="114">
        <v>25520</v>
      </c>
      <c r="F27" s="114">
        <v>32844</v>
      </c>
      <c r="G27" s="114">
        <v>300095</v>
      </c>
      <c r="H27" s="114">
        <v>-70848</v>
      </c>
      <c r="I27" s="15">
        <v>61306</v>
      </c>
    </row>
    <row r="28" spans="1:9" ht="20.100000000000001" customHeight="1" x14ac:dyDescent="0.2">
      <c r="A28" s="86" t="s">
        <v>58</v>
      </c>
      <c r="B28" s="40"/>
      <c r="C28" s="114">
        <v>2208282</v>
      </c>
      <c r="D28" s="287">
        <v>4771088</v>
      </c>
      <c r="E28" s="287"/>
      <c r="F28" s="114">
        <v>2333587</v>
      </c>
      <c r="G28" s="114">
        <v>12912414</v>
      </c>
      <c r="H28" s="114">
        <v>2720481</v>
      </c>
      <c r="I28" s="15">
        <v>24945852</v>
      </c>
    </row>
    <row r="29" spans="1:9" s="10" customFormat="1" ht="15.75" customHeight="1" x14ac:dyDescent="0.2">
      <c r="A29" s="36" t="s">
        <v>21</v>
      </c>
      <c r="B29" s="37"/>
      <c r="C29" s="38">
        <v>2573603</v>
      </c>
      <c r="D29" s="38">
        <v>2362308</v>
      </c>
      <c r="E29" s="38">
        <v>7050429</v>
      </c>
      <c r="F29" s="38">
        <v>4598523</v>
      </c>
      <c r="G29" s="38">
        <v>22711345</v>
      </c>
      <c r="H29" s="38">
        <v>11995399</v>
      </c>
      <c r="I29" s="39">
        <v>51291607</v>
      </c>
    </row>
    <row r="30" spans="1:9" x14ac:dyDescent="0.2">
      <c r="C30" s="219"/>
      <c r="D30" s="219"/>
      <c r="E30" s="219"/>
      <c r="F30" s="219"/>
      <c r="G30" s="219"/>
      <c r="H30" s="219"/>
      <c r="I30" s="219"/>
    </row>
    <row r="31" spans="1:9" x14ac:dyDescent="0.2">
      <c r="A31" s="229"/>
    </row>
    <row r="33" spans="3:7" x14ac:dyDescent="0.2">
      <c r="D33" s="218"/>
    </row>
    <row r="34" spans="3:7" x14ac:dyDescent="0.2">
      <c r="G34" s="218"/>
    </row>
    <row r="36" spans="3:7" x14ac:dyDescent="0.2">
      <c r="C36" s="218"/>
    </row>
  </sheetData>
  <mergeCells count="16">
    <mergeCell ref="D23:E23"/>
    <mergeCell ref="D24:E24"/>
    <mergeCell ref="D25:E25"/>
    <mergeCell ref="D28:E28"/>
    <mergeCell ref="I11:I12"/>
    <mergeCell ref="A16:A20"/>
    <mergeCell ref="C16:C17"/>
    <mergeCell ref="D16:D17"/>
    <mergeCell ref="F16:F17"/>
    <mergeCell ref="I16:I17"/>
    <mergeCell ref="A7:B7"/>
    <mergeCell ref="C7:H7"/>
    <mergeCell ref="A11:A15"/>
    <mergeCell ref="C11:C12"/>
    <mergeCell ref="D11:D12"/>
    <mergeCell ref="F11:F12"/>
  </mergeCells>
  <pageMargins left="0.39370078740157483" right="0.39370078740157483" top="0.78740157480314965" bottom="0.98425196850393704" header="0" footer="0"/>
  <pageSetup paperSize="9" scale="9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B35" sqref="B35"/>
    </sheetView>
  </sheetViews>
  <sheetFormatPr baseColWidth="10" defaultColWidth="10.7109375" defaultRowHeight="12.75" x14ac:dyDescent="0.2"/>
  <cols>
    <col min="1" max="1" width="31.5703125" style="85" customWidth="1"/>
    <col min="2" max="2" width="17.42578125" style="85" customWidth="1"/>
    <col min="3" max="3" width="12.28515625" style="85" customWidth="1"/>
    <col min="4" max="10" width="10.7109375" style="85" customWidth="1"/>
    <col min="11" max="13" width="12.140625" style="85" customWidth="1"/>
    <col min="14" max="16384" width="10.7109375" style="85"/>
  </cols>
  <sheetData>
    <row r="1" spans="1:11" s="245" customFormat="1" ht="18.75" x14ac:dyDescent="0.3">
      <c r="A1" s="25" t="s">
        <v>5</v>
      </c>
      <c r="B1" s="85"/>
    </row>
    <row r="2" spans="1:11" s="245" customFormat="1" ht="15.75" x14ac:dyDescent="0.25">
      <c r="A2" s="26" t="s">
        <v>178</v>
      </c>
      <c r="B2" s="85"/>
    </row>
    <row r="3" spans="1:11" s="245" customFormat="1" x14ac:dyDescent="0.2">
      <c r="A3" s="85"/>
      <c r="B3" s="85"/>
    </row>
    <row r="4" spans="1:11" s="245" customFormat="1" ht="15.75" x14ac:dyDescent="0.25">
      <c r="A4" s="26" t="s">
        <v>200</v>
      </c>
      <c r="B4" s="246"/>
      <c r="C4" s="247"/>
      <c r="D4" s="247"/>
      <c r="E4" s="247"/>
      <c r="F4" s="247"/>
      <c r="G4" s="247"/>
      <c r="H4" s="247"/>
      <c r="I4" s="247"/>
      <c r="J4" s="247"/>
    </row>
    <row r="5" spans="1:11" s="245" customFormat="1" x14ac:dyDescent="0.2">
      <c r="A5" s="28" t="s">
        <v>0</v>
      </c>
      <c r="B5" s="248"/>
      <c r="C5" s="249"/>
      <c r="D5" s="249"/>
      <c r="E5" s="249"/>
      <c r="F5" s="249"/>
      <c r="G5" s="249"/>
      <c r="H5" s="249"/>
      <c r="I5" s="249"/>
      <c r="J5" s="249"/>
    </row>
    <row r="6" spans="1:11" s="245" customFormat="1" x14ac:dyDescent="0.2">
      <c r="A6" s="248"/>
      <c r="B6" s="248"/>
      <c r="C6" s="249"/>
      <c r="D6" s="249"/>
      <c r="E6" s="249"/>
      <c r="F6" s="249"/>
      <c r="G6" s="249"/>
      <c r="H6" s="249"/>
      <c r="I6" s="249"/>
      <c r="J6" s="249"/>
    </row>
    <row r="7" spans="1:11" ht="25.5" customHeight="1" x14ac:dyDescent="0.2">
      <c r="A7" s="285" t="s">
        <v>2</v>
      </c>
      <c r="B7" s="286"/>
      <c r="C7" s="286" t="s">
        <v>24</v>
      </c>
      <c r="D7" s="286"/>
      <c r="E7" s="286"/>
      <c r="F7" s="286"/>
      <c r="G7" s="286"/>
      <c r="H7" s="286"/>
      <c r="I7" s="32"/>
    </row>
    <row r="8" spans="1:11" ht="3" customHeight="1" x14ac:dyDescent="0.2">
      <c r="A8" s="81"/>
      <c r="B8" s="82"/>
      <c r="C8" s="83"/>
      <c r="D8" s="83"/>
      <c r="E8" s="83"/>
      <c r="F8" s="83"/>
      <c r="G8" s="83"/>
      <c r="H8" s="83"/>
      <c r="I8" s="84"/>
    </row>
    <row r="9" spans="1:11" ht="24.95" customHeight="1" x14ac:dyDescent="0.2">
      <c r="A9" s="87" t="s">
        <v>54</v>
      </c>
      <c r="B9" s="20" t="s">
        <v>22</v>
      </c>
      <c r="C9" s="20" t="s">
        <v>6</v>
      </c>
      <c r="D9" s="20" t="s">
        <v>7</v>
      </c>
      <c r="E9" s="20" t="s">
        <v>8</v>
      </c>
      <c r="F9" s="20" t="s">
        <v>9</v>
      </c>
      <c r="G9" s="20" t="s">
        <v>10</v>
      </c>
      <c r="H9" s="20" t="s">
        <v>11</v>
      </c>
      <c r="I9" s="33" t="s">
        <v>23</v>
      </c>
    </row>
    <row r="10" spans="1:11" ht="15.75" customHeight="1" x14ac:dyDescent="0.2">
      <c r="A10" s="34" t="s">
        <v>25</v>
      </c>
      <c r="B10" s="19"/>
      <c r="C10" s="19"/>
      <c r="D10" s="19"/>
      <c r="E10" s="19"/>
      <c r="F10" s="19"/>
      <c r="G10" s="19"/>
      <c r="H10" s="19"/>
      <c r="I10" s="16"/>
    </row>
    <row r="11" spans="1:11" ht="15.75" customHeight="1" x14ac:dyDescent="0.2">
      <c r="A11" s="289" t="s">
        <v>12</v>
      </c>
      <c r="B11" s="250" t="s">
        <v>13</v>
      </c>
      <c r="C11" s="290">
        <v>243771.20412941548</v>
      </c>
      <c r="D11" s="290">
        <v>145667.19603360022</v>
      </c>
      <c r="E11" s="251">
        <v>105353.61421015648</v>
      </c>
      <c r="F11" s="290">
        <v>683509.10186348215</v>
      </c>
      <c r="G11" s="251">
        <v>121296.77413920594</v>
      </c>
      <c r="H11" s="251">
        <v>24274.51824841819</v>
      </c>
      <c r="I11" s="291">
        <v>3665486.3692100076</v>
      </c>
    </row>
    <row r="12" spans="1:11" ht="15.75" customHeight="1" x14ac:dyDescent="0.2">
      <c r="A12" s="289"/>
      <c r="B12" s="250" t="s">
        <v>14</v>
      </c>
      <c r="C12" s="290"/>
      <c r="D12" s="290"/>
      <c r="E12" s="251">
        <v>755633.02074068482</v>
      </c>
      <c r="F12" s="290"/>
      <c r="G12" s="251">
        <v>1260250.4020025225</v>
      </c>
      <c r="H12" s="251">
        <v>325730.53784252179</v>
      </c>
      <c r="I12" s="291"/>
    </row>
    <row r="13" spans="1:11" ht="15.75" customHeight="1" x14ac:dyDescent="0.2">
      <c r="A13" s="289"/>
      <c r="B13" s="250" t="s">
        <v>15</v>
      </c>
      <c r="C13" s="251">
        <v>80142.535544947168</v>
      </c>
      <c r="D13" s="251">
        <v>47024.131999318452</v>
      </c>
      <c r="E13" s="251">
        <v>461261.68476607272</v>
      </c>
      <c r="F13" s="251">
        <v>173613.45346275909</v>
      </c>
      <c r="G13" s="251">
        <v>983995.12172306562</v>
      </c>
      <c r="H13" s="251">
        <v>578177.22470755456</v>
      </c>
      <c r="I13" s="252">
        <v>2324214.1522037173</v>
      </c>
    </row>
    <row r="14" spans="1:11" ht="15.75" customHeight="1" x14ac:dyDescent="0.2">
      <c r="A14" s="289"/>
      <c r="B14" s="250" t="s">
        <v>16</v>
      </c>
      <c r="C14" s="251">
        <v>84209.723398637812</v>
      </c>
      <c r="D14" s="251">
        <v>91250.788863264359</v>
      </c>
      <c r="E14" s="251">
        <v>744424.84758563747</v>
      </c>
      <c r="F14" s="251">
        <v>363236.10826194315</v>
      </c>
      <c r="G14" s="251">
        <v>1750951.5264949049</v>
      </c>
      <c r="H14" s="251">
        <v>1925658.0063853087</v>
      </c>
      <c r="I14" s="252">
        <v>4959731.000989696</v>
      </c>
    </row>
    <row r="15" spans="1:11" s="256" customFormat="1" ht="15.75" customHeight="1" x14ac:dyDescent="0.2">
      <c r="A15" s="289"/>
      <c r="B15" s="253" t="s">
        <v>17</v>
      </c>
      <c r="C15" s="254">
        <v>408123.46307300043</v>
      </c>
      <c r="D15" s="254">
        <v>283942.11689618306</v>
      </c>
      <c r="E15" s="254">
        <v>2066673.1673025517</v>
      </c>
      <c r="F15" s="254">
        <v>1220358.6635881844</v>
      </c>
      <c r="G15" s="254">
        <v>4116493.8243596987</v>
      </c>
      <c r="H15" s="254">
        <v>2853840.2871838035</v>
      </c>
      <c r="I15" s="255">
        <v>10949431.522403421</v>
      </c>
      <c r="K15" s="85"/>
    </row>
    <row r="16" spans="1:11" ht="15.75" customHeight="1" x14ac:dyDescent="0.2">
      <c r="A16" s="289" t="s">
        <v>18</v>
      </c>
      <c r="B16" s="250" t="s">
        <v>13</v>
      </c>
      <c r="C16" s="290">
        <v>63522.322358530837</v>
      </c>
      <c r="D16" s="290">
        <v>13025.378774154462</v>
      </c>
      <c r="E16" s="251">
        <v>31185.508176754709</v>
      </c>
      <c r="F16" s="290">
        <v>4148.5417016481042</v>
      </c>
      <c r="G16" s="251">
        <v>91535.298435585399</v>
      </c>
      <c r="H16" s="251">
        <v>86564.21526379016</v>
      </c>
      <c r="I16" s="291">
        <v>1739411.2228048779</v>
      </c>
    </row>
    <row r="17" spans="1:9" ht="15.75" customHeight="1" x14ac:dyDescent="0.2">
      <c r="A17" s="289"/>
      <c r="B17" s="250" t="s">
        <v>14</v>
      </c>
      <c r="C17" s="290"/>
      <c r="D17" s="290"/>
      <c r="E17" s="251">
        <v>299442.50455046562</v>
      </c>
      <c r="F17" s="290"/>
      <c r="G17" s="251">
        <v>707640.28702251776</v>
      </c>
      <c r="H17" s="251">
        <v>442347.16652143101</v>
      </c>
      <c r="I17" s="291"/>
    </row>
    <row r="18" spans="1:9" ht="15.75" customHeight="1" x14ac:dyDescent="0.2">
      <c r="A18" s="289"/>
      <c r="B18" s="250" t="s">
        <v>15</v>
      </c>
      <c r="C18" s="251">
        <v>7960.4828783712346</v>
      </c>
      <c r="D18" s="251">
        <v>7946.4405194803694</v>
      </c>
      <c r="E18" s="251">
        <v>125785.23020625074</v>
      </c>
      <c r="F18" s="251">
        <v>7427.8409163579336</v>
      </c>
      <c r="G18" s="251">
        <v>694944.01834797184</v>
      </c>
      <c r="H18" s="251">
        <v>613034.97899772087</v>
      </c>
      <c r="I18" s="252">
        <v>1457098.991866153</v>
      </c>
    </row>
    <row r="19" spans="1:9" ht="15.75" customHeight="1" x14ac:dyDescent="0.2">
      <c r="A19" s="289"/>
      <c r="B19" s="250" t="s">
        <v>16</v>
      </c>
      <c r="C19" s="251">
        <v>27551.731690097426</v>
      </c>
      <c r="D19" s="251">
        <v>27032.063810182215</v>
      </c>
      <c r="E19" s="251">
        <v>253290.589763978</v>
      </c>
      <c r="F19" s="251">
        <v>47441.953793809458</v>
      </c>
      <c r="G19" s="251">
        <v>1344064.5718342261</v>
      </c>
      <c r="H19" s="251">
        <v>2875942.3520332552</v>
      </c>
      <c r="I19" s="252">
        <v>4575323.2629255485</v>
      </c>
    </row>
    <row r="20" spans="1:9" s="256" customFormat="1" ht="15.75" customHeight="1" x14ac:dyDescent="0.2">
      <c r="A20" s="289"/>
      <c r="B20" s="257" t="s">
        <v>17</v>
      </c>
      <c r="C20" s="258">
        <v>99034.536926999499</v>
      </c>
      <c r="D20" s="258">
        <v>48003.883103817047</v>
      </c>
      <c r="E20" s="258">
        <v>709703.83269744902</v>
      </c>
      <c r="F20" s="258">
        <v>59018.3364118155</v>
      </c>
      <c r="G20" s="258">
        <v>2838184.1756403008</v>
      </c>
      <c r="H20" s="258">
        <v>4017888.7128161974</v>
      </c>
      <c r="I20" s="259">
        <v>7771833.4775965791</v>
      </c>
    </row>
    <row r="21" spans="1:9" ht="15.75" customHeight="1" x14ac:dyDescent="0.2">
      <c r="A21" s="119" t="s">
        <v>53</v>
      </c>
      <c r="B21" s="98"/>
      <c r="C21" s="243">
        <v>507157.99999999994</v>
      </c>
      <c r="D21" s="243">
        <v>331946.00000000012</v>
      </c>
      <c r="E21" s="243">
        <v>2776377.0000000009</v>
      </c>
      <c r="F21" s="243">
        <v>1279377</v>
      </c>
      <c r="G21" s="243">
        <v>6954678</v>
      </c>
      <c r="H21" s="243">
        <v>6871729.0000000009</v>
      </c>
      <c r="I21" s="120">
        <v>18721265</v>
      </c>
    </row>
    <row r="22" spans="1:9" ht="15.75" customHeight="1" x14ac:dyDescent="0.2">
      <c r="A22" s="34" t="s">
        <v>19</v>
      </c>
      <c r="B22" s="260"/>
      <c r="C22" s="258"/>
      <c r="D22" s="258"/>
      <c r="E22" s="258"/>
      <c r="F22" s="258"/>
      <c r="G22" s="258"/>
      <c r="H22" s="258"/>
      <c r="I22" s="259"/>
    </row>
    <row r="23" spans="1:9" ht="15.75" customHeight="1" x14ac:dyDescent="0.25">
      <c r="A23" s="244" t="s">
        <v>12</v>
      </c>
      <c r="B23" s="261"/>
      <c r="C23" s="251">
        <v>1092968.4513695366</v>
      </c>
      <c r="D23" s="290">
        <v>276808.14310532779</v>
      </c>
      <c r="E23" s="290"/>
      <c r="F23" s="251">
        <v>1088753.946932388</v>
      </c>
      <c r="G23" s="251">
        <v>1730744.5102788392</v>
      </c>
      <c r="H23" s="251">
        <v>287978.75986650161</v>
      </c>
      <c r="I23" s="252">
        <v>4477253.8115525935</v>
      </c>
    </row>
    <row r="24" spans="1:9" ht="15.75" customHeight="1" x14ac:dyDescent="0.25">
      <c r="A24" s="244" t="s">
        <v>18</v>
      </c>
      <c r="B24" s="261"/>
      <c r="C24" s="251">
        <v>878006.54863046319</v>
      </c>
      <c r="D24" s="290">
        <v>88858.856894672208</v>
      </c>
      <c r="E24" s="290"/>
      <c r="F24" s="251">
        <v>50088.053067612047</v>
      </c>
      <c r="G24" s="251">
        <v>1064559.4897211611</v>
      </c>
      <c r="H24" s="251">
        <v>348661.24013349839</v>
      </c>
      <c r="I24" s="252">
        <v>2430174.188447407</v>
      </c>
    </row>
    <row r="25" spans="1:9" ht="15.75" customHeight="1" x14ac:dyDescent="0.2">
      <c r="A25" s="119" t="s">
        <v>55</v>
      </c>
      <c r="B25" s="98"/>
      <c r="C25" s="243">
        <v>1970974.9999999998</v>
      </c>
      <c r="D25" s="288">
        <v>365667</v>
      </c>
      <c r="E25" s="288"/>
      <c r="F25" s="243">
        <v>1138842</v>
      </c>
      <c r="G25" s="243">
        <v>2795304</v>
      </c>
      <c r="H25" s="243">
        <v>636640</v>
      </c>
      <c r="I25" s="120">
        <v>6907428</v>
      </c>
    </row>
    <row r="26" spans="1:9" ht="20.100000000000001" customHeight="1" x14ac:dyDescent="0.2">
      <c r="A26" s="86" t="s">
        <v>56</v>
      </c>
      <c r="B26" s="40"/>
      <c r="C26" s="251">
        <v>109368</v>
      </c>
      <c r="D26" s="251">
        <v>124180</v>
      </c>
      <c r="E26" s="251">
        <v>950737</v>
      </c>
      <c r="F26" s="251">
        <v>347624</v>
      </c>
      <c r="G26" s="251">
        <v>2079577</v>
      </c>
      <c r="H26" s="251">
        <v>2092650</v>
      </c>
      <c r="I26" s="252">
        <v>5704136</v>
      </c>
    </row>
    <row r="27" spans="1:9" ht="20.100000000000001" customHeight="1" x14ac:dyDescent="0.2">
      <c r="A27" s="86" t="s">
        <v>57</v>
      </c>
      <c r="B27" s="40"/>
      <c r="C27" s="251">
        <v>-233121</v>
      </c>
      <c r="D27" s="251">
        <v>84763</v>
      </c>
      <c r="E27" s="251">
        <v>40566</v>
      </c>
      <c r="F27" s="251">
        <v>26040</v>
      </c>
      <c r="G27" s="251">
        <v>462482</v>
      </c>
      <c r="H27" s="251">
        <v>-56152</v>
      </c>
      <c r="I27" s="252">
        <v>324578</v>
      </c>
    </row>
    <row r="28" spans="1:9" ht="20.100000000000001" customHeight="1" x14ac:dyDescent="0.2">
      <c r="A28" s="86" t="s">
        <v>58</v>
      </c>
      <c r="B28" s="40"/>
      <c r="C28" s="251">
        <v>2296144</v>
      </c>
      <c r="D28" s="290">
        <v>5376090</v>
      </c>
      <c r="E28" s="290"/>
      <c r="F28" s="251">
        <v>1726608</v>
      </c>
      <c r="G28" s="251">
        <v>12763998</v>
      </c>
      <c r="H28" s="251">
        <v>2738443</v>
      </c>
      <c r="I28" s="252">
        <v>24901283</v>
      </c>
    </row>
    <row r="29" spans="1:9" s="256" customFormat="1" ht="15.75" customHeight="1" x14ac:dyDescent="0.2">
      <c r="A29" s="36" t="s">
        <v>21</v>
      </c>
      <c r="B29" s="37"/>
      <c r="C29" s="38">
        <v>2679549</v>
      </c>
      <c r="D29" s="38">
        <v>3153274</v>
      </c>
      <c r="E29" s="38">
        <v>6531385</v>
      </c>
      <c r="F29" s="38">
        <v>3379649</v>
      </c>
      <c r="G29" s="38">
        <v>22260735</v>
      </c>
      <c r="H29" s="38">
        <v>11646670</v>
      </c>
      <c r="I29" s="39">
        <v>49651262</v>
      </c>
    </row>
    <row r="30" spans="1:9" x14ac:dyDescent="0.2">
      <c r="C30" s="262"/>
      <c r="D30" s="262"/>
      <c r="E30" s="262"/>
      <c r="F30" s="262"/>
      <c r="G30" s="262"/>
      <c r="H30" s="262"/>
      <c r="I30" s="262"/>
    </row>
    <row r="31" spans="1:9" x14ac:dyDescent="0.2">
      <c r="A31" s="229"/>
    </row>
    <row r="33" spans="3:7" x14ac:dyDescent="0.2">
      <c r="D33" s="263"/>
    </row>
    <row r="34" spans="3:7" x14ac:dyDescent="0.2">
      <c r="G34" s="263"/>
    </row>
    <row r="36" spans="3:7" x14ac:dyDescent="0.2">
      <c r="C36" s="263"/>
    </row>
  </sheetData>
  <mergeCells count="16">
    <mergeCell ref="A7:B7"/>
    <mergeCell ref="C7:H7"/>
    <mergeCell ref="A11:A15"/>
    <mergeCell ref="C11:C12"/>
    <mergeCell ref="D11:D12"/>
    <mergeCell ref="F11:F12"/>
    <mergeCell ref="A16:A20"/>
    <mergeCell ref="C16:C17"/>
    <mergeCell ref="D16:D17"/>
    <mergeCell ref="F16:F17"/>
    <mergeCell ref="I16:I17"/>
    <mergeCell ref="D23:E23"/>
    <mergeCell ref="D24:E24"/>
    <mergeCell ref="D25:E25"/>
    <mergeCell ref="D28:E28"/>
    <mergeCell ref="I11:I12"/>
  </mergeCells>
  <pageMargins left="0.7" right="0.7" top="0.75" bottom="0.75" header="0.3" footer="0.3"/>
  <pageSetup paperSize="9" orientation="landscape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B35" sqref="B35"/>
    </sheetView>
  </sheetViews>
  <sheetFormatPr baseColWidth="10" defaultColWidth="10.7109375" defaultRowHeight="12.75" x14ac:dyDescent="0.2"/>
  <cols>
    <col min="1" max="1" width="31.5703125" style="85" customWidth="1"/>
    <col min="2" max="2" width="17.42578125" style="85" customWidth="1"/>
    <col min="3" max="3" width="12.28515625" style="85" customWidth="1"/>
    <col min="4" max="10" width="10.7109375" style="85" customWidth="1"/>
    <col min="11" max="13" width="12.140625" style="85" customWidth="1"/>
    <col min="14" max="16384" width="10.7109375" style="85"/>
  </cols>
  <sheetData>
    <row r="1" spans="1:11" s="245" customFormat="1" ht="18.75" x14ac:dyDescent="0.3">
      <c r="A1" s="25" t="s">
        <v>5</v>
      </c>
      <c r="B1" s="85"/>
    </row>
    <row r="2" spans="1:11" s="245" customFormat="1" ht="15.75" x14ac:dyDescent="0.25">
      <c r="A2" s="26" t="s">
        <v>178</v>
      </c>
      <c r="B2" s="85"/>
    </row>
    <row r="3" spans="1:11" s="245" customFormat="1" x14ac:dyDescent="0.2">
      <c r="A3" s="85"/>
      <c r="B3" s="85"/>
    </row>
    <row r="4" spans="1:11" s="245" customFormat="1" ht="15.75" x14ac:dyDescent="0.25">
      <c r="A4" s="26" t="s">
        <v>206</v>
      </c>
      <c r="B4" s="246"/>
      <c r="C4" s="247"/>
      <c r="D4" s="247"/>
      <c r="E4" s="247"/>
      <c r="F4" s="247"/>
      <c r="G4" s="247"/>
      <c r="H4" s="247"/>
      <c r="I4" s="247"/>
      <c r="J4" s="247"/>
    </row>
    <row r="5" spans="1:11" s="245" customFormat="1" x14ac:dyDescent="0.2">
      <c r="A5" s="28" t="s">
        <v>0</v>
      </c>
      <c r="B5" s="248"/>
      <c r="C5" s="249"/>
      <c r="D5" s="249"/>
      <c r="E5" s="249"/>
      <c r="F5" s="249"/>
      <c r="G5" s="249"/>
      <c r="H5" s="249"/>
      <c r="I5" s="249"/>
      <c r="J5" s="249"/>
    </row>
    <row r="6" spans="1:11" s="245" customFormat="1" x14ac:dyDescent="0.2">
      <c r="A6" s="248"/>
      <c r="B6" s="248"/>
      <c r="C6" s="249"/>
      <c r="D6" s="249"/>
      <c r="E6" s="249"/>
      <c r="F6" s="249"/>
      <c r="G6" s="249"/>
      <c r="H6" s="249"/>
      <c r="I6" s="249"/>
      <c r="J6" s="249"/>
    </row>
    <row r="7" spans="1:11" ht="25.5" customHeight="1" x14ac:dyDescent="0.2">
      <c r="A7" s="285" t="s">
        <v>2</v>
      </c>
      <c r="B7" s="286"/>
      <c r="C7" s="286" t="s">
        <v>24</v>
      </c>
      <c r="D7" s="286"/>
      <c r="E7" s="286"/>
      <c r="F7" s="286"/>
      <c r="G7" s="286"/>
      <c r="H7" s="286"/>
      <c r="I7" s="32"/>
    </row>
    <row r="8" spans="1:11" ht="3" customHeight="1" x14ac:dyDescent="0.2">
      <c r="A8" s="81"/>
      <c r="B8" s="82"/>
      <c r="C8" s="83"/>
      <c r="D8" s="83"/>
      <c r="E8" s="83"/>
      <c r="F8" s="83"/>
      <c r="G8" s="83"/>
      <c r="H8" s="83"/>
      <c r="I8" s="84"/>
    </row>
    <row r="9" spans="1:11" ht="24.95" customHeight="1" x14ac:dyDescent="0.2">
      <c r="A9" s="87" t="s">
        <v>54</v>
      </c>
      <c r="B9" s="20" t="s">
        <v>22</v>
      </c>
      <c r="C9" s="20" t="s">
        <v>6</v>
      </c>
      <c r="D9" s="20" t="s">
        <v>7</v>
      </c>
      <c r="E9" s="20" t="s">
        <v>8</v>
      </c>
      <c r="F9" s="20" t="s">
        <v>9</v>
      </c>
      <c r="G9" s="20" t="s">
        <v>10</v>
      </c>
      <c r="H9" s="20" t="s">
        <v>11</v>
      </c>
      <c r="I9" s="33" t="s">
        <v>23</v>
      </c>
    </row>
    <row r="10" spans="1:11" ht="15.75" customHeight="1" x14ac:dyDescent="0.2">
      <c r="A10" s="34" t="s">
        <v>25</v>
      </c>
      <c r="B10" s="19"/>
      <c r="C10" s="19"/>
      <c r="D10" s="19"/>
      <c r="E10" s="19"/>
      <c r="F10" s="19"/>
      <c r="G10" s="19"/>
      <c r="H10" s="19"/>
      <c r="I10" s="16"/>
    </row>
    <row r="11" spans="1:11" ht="15.75" customHeight="1" x14ac:dyDescent="0.2">
      <c r="A11" s="289" t="s">
        <v>12</v>
      </c>
      <c r="B11" s="250" t="s">
        <v>13</v>
      </c>
      <c r="C11" s="290">
        <v>250098.75138668719</v>
      </c>
      <c r="D11" s="290">
        <v>100249.6057822744</v>
      </c>
      <c r="E11" s="276">
        <v>63220.33035989567</v>
      </c>
      <c r="F11" s="290">
        <v>649982.43145114975</v>
      </c>
      <c r="G11" s="276">
        <v>182053.91020778954</v>
      </c>
      <c r="H11" s="276">
        <v>18789.050609686317</v>
      </c>
      <c r="I11" s="291">
        <v>3440404.2370087253</v>
      </c>
    </row>
    <row r="12" spans="1:11" ht="15.75" customHeight="1" x14ac:dyDescent="0.2">
      <c r="A12" s="289"/>
      <c r="B12" s="250" t="s">
        <v>14</v>
      </c>
      <c r="C12" s="290"/>
      <c r="D12" s="290"/>
      <c r="E12" s="276">
        <v>664498.23698004184</v>
      </c>
      <c r="F12" s="290"/>
      <c r="G12" s="276">
        <v>1193846.3437089429</v>
      </c>
      <c r="H12" s="276">
        <v>317665.5765222573</v>
      </c>
      <c r="I12" s="291"/>
    </row>
    <row r="13" spans="1:11" ht="15.75" customHeight="1" x14ac:dyDescent="0.2">
      <c r="A13" s="289"/>
      <c r="B13" s="250" t="s">
        <v>15</v>
      </c>
      <c r="C13" s="276">
        <v>70292.409687360254</v>
      </c>
      <c r="D13" s="276">
        <v>70405.529249423038</v>
      </c>
      <c r="E13" s="276">
        <v>506845.80822186242</v>
      </c>
      <c r="F13" s="276">
        <v>202814.19972172304</v>
      </c>
      <c r="G13" s="276">
        <v>909680.22419723356</v>
      </c>
      <c r="H13" s="276">
        <v>527099.05999191676</v>
      </c>
      <c r="I13" s="277">
        <v>2287137.2310695192</v>
      </c>
    </row>
    <row r="14" spans="1:11" ht="15.75" customHeight="1" x14ac:dyDescent="0.2">
      <c r="A14" s="289"/>
      <c r="B14" s="250" t="s">
        <v>16</v>
      </c>
      <c r="C14" s="276">
        <v>149685.04917957881</v>
      </c>
      <c r="D14" s="276">
        <v>112036.87200237667</v>
      </c>
      <c r="E14" s="276">
        <v>807149.33392038313</v>
      </c>
      <c r="F14" s="276">
        <v>363409.73156743596</v>
      </c>
      <c r="G14" s="276">
        <v>1748351.0108857655</v>
      </c>
      <c r="H14" s="276">
        <v>1982528.8274413238</v>
      </c>
      <c r="I14" s="277">
        <v>5163160.8249968635</v>
      </c>
    </row>
    <row r="15" spans="1:11" s="256" customFormat="1" ht="15.75" customHeight="1" x14ac:dyDescent="0.2">
      <c r="A15" s="289"/>
      <c r="B15" s="253" t="s">
        <v>17</v>
      </c>
      <c r="C15" s="254">
        <v>470076.21025362622</v>
      </c>
      <c r="D15" s="254">
        <v>282692.00703407411</v>
      </c>
      <c r="E15" s="254">
        <v>2041713.709482183</v>
      </c>
      <c r="F15" s="254">
        <v>1216206.3627403087</v>
      </c>
      <c r="G15" s="254">
        <v>4033931.4889997318</v>
      </c>
      <c r="H15" s="254">
        <v>2846082.5145651842</v>
      </c>
      <c r="I15" s="255">
        <v>10890702.293075107</v>
      </c>
      <c r="K15" s="85"/>
    </row>
    <row r="16" spans="1:11" ht="15.75" customHeight="1" x14ac:dyDescent="0.2">
      <c r="A16" s="289" t="s">
        <v>18</v>
      </c>
      <c r="B16" s="250" t="s">
        <v>13</v>
      </c>
      <c r="C16" s="290">
        <v>37027.93883248909</v>
      </c>
      <c r="D16" s="290">
        <v>4431.7670713742345</v>
      </c>
      <c r="E16" s="276">
        <v>32030.465944641321</v>
      </c>
      <c r="F16" s="290">
        <v>29441.773192460612</v>
      </c>
      <c r="G16" s="276">
        <v>82906.717135934174</v>
      </c>
      <c r="H16" s="276">
        <v>103446.92354938094</v>
      </c>
      <c r="I16" s="291">
        <v>1716441.015587399</v>
      </c>
    </row>
    <row r="17" spans="1:9" ht="15.75" customHeight="1" x14ac:dyDescent="0.2">
      <c r="A17" s="289"/>
      <c r="B17" s="250" t="s">
        <v>14</v>
      </c>
      <c r="C17" s="290"/>
      <c r="D17" s="290"/>
      <c r="E17" s="276">
        <v>232711.52309887181</v>
      </c>
      <c r="F17" s="290"/>
      <c r="G17" s="276">
        <v>772802.38189374097</v>
      </c>
      <c r="H17" s="276">
        <v>421641.52486850572</v>
      </c>
      <c r="I17" s="291"/>
    </row>
    <row r="18" spans="1:9" ht="15.75" customHeight="1" x14ac:dyDescent="0.2">
      <c r="A18" s="289"/>
      <c r="B18" s="250" t="s">
        <v>15</v>
      </c>
      <c r="C18" s="276">
        <v>7602.5456911533311</v>
      </c>
      <c r="D18" s="276">
        <v>5858.5735921393962</v>
      </c>
      <c r="E18" s="276">
        <v>107223.80564052639</v>
      </c>
      <c r="F18" s="276">
        <v>8201.3609685201045</v>
      </c>
      <c r="G18" s="276">
        <v>703016.54411909264</v>
      </c>
      <c r="H18" s="276">
        <v>646308.41295590845</v>
      </c>
      <c r="I18" s="277">
        <v>1478211.2429673402</v>
      </c>
    </row>
    <row r="19" spans="1:9" ht="15.75" customHeight="1" x14ac:dyDescent="0.2">
      <c r="A19" s="289"/>
      <c r="B19" s="250" t="s">
        <v>16</v>
      </c>
      <c r="C19" s="276">
        <v>20440.305222731229</v>
      </c>
      <c r="D19" s="276">
        <v>33322.652302412309</v>
      </c>
      <c r="E19" s="276">
        <v>295477.49583377753</v>
      </c>
      <c r="F19" s="276">
        <v>73121.503098710731</v>
      </c>
      <c r="G19" s="276">
        <v>1377226.8678515009</v>
      </c>
      <c r="H19" s="276">
        <v>3184232.6240610206</v>
      </c>
      <c r="I19" s="277">
        <v>4983821.4483701531</v>
      </c>
    </row>
    <row r="20" spans="1:9" s="256" customFormat="1" ht="15.75" customHeight="1" x14ac:dyDescent="0.2">
      <c r="A20" s="289"/>
      <c r="B20" s="257" t="s">
        <v>17</v>
      </c>
      <c r="C20" s="258">
        <v>65070.789746373652</v>
      </c>
      <c r="D20" s="258">
        <v>43612.992965925936</v>
      </c>
      <c r="E20" s="258">
        <v>667443.29051781702</v>
      </c>
      <c r="F20" s="258">
        <v>110764.63725969144</v>
      </c>
      <c r="G20" s="258">
        <v>2935952.5110002686</v>
      </c>
      <c r="H20" s="258">
        <v>4355629.4854348153</v>
      </c>
      <c r="I20" s="259">
        <v>8178473.706924892</v>
      </c>
    </row>
    <row r="21" spans="1:9" ht="15.75" customHeight="1" x14ac:dyDescent="0.2">
      <c r="A21" s="119" t="s">
        <v>53</v>
      </c>
      <c r="B21" s="98"/>
      <c r="C21" s="274">
        <v>535146.99999999988</v>
      </c>
      <c r="D21" s="274">
        <v>326305.00000000006</v>
      </c>
      <c r="E21" s="274">
        <v>2709157</v>
      </c>
      <c r="F21" s="274">
        <v>1326971.0000000002</v>
      </c>
      <c r="G21" s="274">
        <v>6969884</v>
      </c>
      <c r="H21" s="274">
        <v>7201712</v>
      </c>
      <c r="I21" s="120">
        <v>19069176</v>
      </c>
    </row>
    <row r="22" spans="1:9" ht="15.75" customHeight="1" x14ac:dyDescent="0.2">
      <c r="A22" s="34" t="s">
        <v>19</v>
      </c>
      <c r="B22" s="260"/>
      <c r="C22" s="258"/>
      <c r="D22" s="258"/>
      <c r="E22" s="258"/>
      <c r="F22" s="258"/>
      <c r="G22" s="258"/>
      <c r="H22" s="258"/>
      <c r="I22" s="259"/>
    </row>
    <row r="23" spans="1:9" ht="15.75" customHeight="1" x14ac:dyDescent="0.25">
      <c r="A23" s="275" t="s">
        <v>12</v>
      </c>
      <c r="B23" s="261"/>
      <c r="C23" s="276">
        <v>1013265.362277883</v>
      </c>
      <c r="D23" s="290">
        <v>262413.2486878201</v>
      </c>
      <c r="E23" s="290"/>
      <c r="F23" s="276">
        <v>1177501.5853393388</v>
      </c>
      <c r="G23" s="276">
        <v>1739238.403197492</v>
      </c>
      <c r="H23" s="276">
        <v>305020.16176806646</v>
      </c>
      <c r="I23" s="277">
        <v>4497438.7612706004</v>
      </c>
    </row>
    <row r="24" spans="1:9" ht="15.75" customHeight="1" x14ac:dyDescent="0.25">
      <c r="A24" s="275" t="s">
        <v>18</v>
      </c>
      <c r="B24" s="261"/>
      <c r="C24" s="276">
        <v>891398.63772211713</v>
      </c>
      <c r="D24" s="290">
        <v>86674.751312179927</v>
      </c>
      <c r="E24" s="290"/>
      <c r="F24" s="276">
        <v>33934.414660661459</v>
      </c>
      <c r="G24" s="276">
        <v>979062.59680250823</v>
      </c>
      <c r="H24" s="276">
        <v>388793.83823193359</v>
      </c>
      <c r="I24" s="277">
        <v>2379864.2387294006</v>
      </c>
    </row>
    <row r="25" spans="1:9" ht="15.75" customHeight="1" x14ac:dyDescent="0.2">
      <c r="A25" s="119" t="s">
        <v>55</v>
      </c>
      <c r="B25" s="98"/>
      <c r="C25" s="274">
        <v>1904664</v>
      </c>
      <c r="D25" s="288">
        <v>349088</v>
      </c>
      <c r="E25" s="288"/>
      <c r="F25" s="274">
        <v>1211436.0000000002</v>
      </c>
      <c r="G25" s="274">
        <v>2718301</v>
      </c>
      <c r="H25" s="274">
        <v>693814</v>
      </c>
      <c r="I25" s="120">
        <v>6877303</v>
      </c>
    </row>
    <row r="26" spans="1:9" ht="20.100000000000001" customHeight="1" x14ac:dyDescent="0.2">
      <c r="A26" s="86" t="s">
        <v>56</v>
      </c>
      <c r="B26" s="40"/>
      <c r="C26" s="276">
        <v>113942</v>
      </c>
      <c r="D26" s="276">
        <v>116644</v>
      </c>
      <c r="E26" s="276">
        <v>932465</v>
      </c>
      <c r="F26" s="276">
        <v>352883</v>
      </c>
      <c r="G26" s="276">
        <v>1993203</v>
      </c>
      <c r="H26" s="276">
        <v>2227357</v>
      </c>
      <c r="I26" s="277">
        <v>5736494</v>
      </c>
    </row>
    <row r="27" spans="1:9" ht="20.100000000000001" customHeight="1" x14ac:dyDescent="0.2">
      <c r="A27" s="86" t="s">
        <v>57</v>
      </c>
      <c r="B27" s="40"/>
      <c r="C27" s="276">
        <v>-243051</v>
      </c>
      <c r="D27" s="276">
        <v>110740</v>
      </c>
      <c r="E27" s="276">
        <v>49453</v>
      </c>
      <c r="F27" s="276">
        <v>28118</v>
      </c>
      <c r="G27" s="276">
        <v>503550</v>
      </c>
      <c r="H27" s="276">
        <v>-56739</v>
      </c>
      <c r="I27" s="277">
        <v>392071</v>
      </c>
    </row>
    <row r="28" spans="1:9" ht="20.100000000000001" customHeight="1" x14ac:dyDescent="0.2">
      <c r="A28" s="86" t="s">
        <v>58</v>
      </c>
      <c r="B28" s="40"/>
      <c r="C28" s="276">
        <v>2350061</v>
      </c>
      <c r="D28" s="290">
        <v>5227641</v>
      </c>
      <c r="E28" s="290"/>
      <c r="F28" s="276">
        <v>1773911</v>
      </c>
      <c r="G28" s="276">
        <v>14283700</v>
      </c>
      <c r="H28" s="276">
        <v>2699204</v>
      </c>
      <c r="I28" s="277">
        <v>26334517</v>
      </c>
    </row>
    <row r="29" spans="1:9" s="256" customFormat="1" ht="15.75" customHeight="1" x14ac:dyDescent="0.2">
      <c r="A29" s="36" t="s">
        <v>21</v>
      </c>
      <c r="B29" s="37"/>
      <c r="C29" s="38">
        <v>2756099</v>
      </c>
      <c r="D29" s="38">
        <v>2425927</v>
      </c>
      <c r="E29" s="38">
        <v>7046478</v>
      </c>
      <c r="F29" s="38">
        <v>3481883</v>
      </c>
      <c r="G29" s="38">
        <v>23750337</v>
      </c>
      <c r="H29" s="38">
        <v>12071534</v>
      </c>
      <c r="I29" s="39">
        <v>51532258</v>
      </c>
    </row>
    <row r="30" spans="1:9" x14ac:dyDescent="0.2">
      <c r="C30" s="262"/>
      <c r="D30" s="262"/>
      <c r="E30" s="262"/>
      <c r="F30" s="262"/>
      <c r="G30" s="262"/>
      <c r="H30" s="262"/>
      <c r="I30" s="262"/>
    </row>
    <row r="31" spans="1:9" x14ac:dyDescent="0.2">
      <c r="A31" s="229"/>
    </row>
    <row r="33" spans="3:7" x14ac:dyDescent="0.2">
      <c r="D33" s="263"/>
    </row>
    <row r="34" spans="3:7" x14ac:dyDescent="0.2">
      <c r="G34" s="263"/>
    </row>
    <row r="36" spans="3:7" x14ac:dyDescent="0.2">
      <c r="C36" s="263"/>
    </row>
  </sheetData>
  <mergeCells count="16">
    <mergeCell ref="D23:E23"/>
    <mergeCell ref="D24:E24"/>
    <mergeCell ref="D25:E25"/>
    <mergeCell ref="D28:E28"/>
    <mergeCell ref="I11:I12"/>
    <mergeCell ref="A16:A20"/>
    <mergeCell ref="C16:C17"/>
    <mergeCell ref="D16:D17"/>
    <mergeCell ref="F16:F17"/>
    <mergeCell ref="I16:I17"/>
    <mergeCell ref="A7:B7"/>
    <mergeCell ref="C7:H7"/>
    <mergeCell ref="A11:A15"/>
    <mergeCell ref="C11:C12"/>
    <mergeCell ref="D11:D12"/>
    <mergeCell ref="F11:F12"/>
  </mergeCells>
  <pageMargins left="0.7" right="0.7" top="0.75" bottom="0.75" header="0.3" footer="0.3"/>
  <pageSetup paperSize="9" orientation="landscape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showGridLines="0" workbookViewId="0"/>
  </sheetViews>
  <sheetFormatPr baseColWidth="10" defaultColWidth="10.7109375" defaultRowHeight="12.75" x14ac:dyDescent="0.2"/>
  <cols>
    <col min="1" max="1" width="31.7109375" style="9" customWidth="1"/>
    <col min="2" max="2" width="12.42578125" style="9" customWidth="1"/>
    <col min="3" max="3" width="11.28515625" style="9" customWidth="1"/>
    <col min="4" max="10" width="10.7109375" style="9" customWidth="1"/>
    <col min="11" max="13" width="12.140625" style="9" customWidth="1"/>
    <col min="14" max="16384" width="10.7109375" style="9"/>
  </cols>
  <sheetData>
    <row r="1" spans="1:10" s="5" customFormat="1" ht="18.75" x14ac:dyDescent="0.3">
      <c r="A1" s="11" t="s">
        <v>5</v>
      </c>
    </row>
    <row r="2" spans="1:10" s="5" customFormat="1" ht="15.75" x14ac:dyDescent="0.25">
      <c r="A2" s="26" t="s">
        <v>178</v>
      </c>
    </row>
    <row r="3" spans="1:10" s="5" customFormat="1" x14ac:dyDescent="0.2"/>
    <row r="4" spans="1:10" s="5" customFormat="1" ht="15.75" x14ac:dyDescent="0.25">
      <c r="A4" s="4" t="s">
        <v>112</v>
      </c>
      <c r="B4" s="6"/>
      <c r="C4" s="6"/>
      <c r="D4" s="6"/>
      <c r="E4" s="6"/>
      <c r="F4" s="6"/>
      <c r="G4" s="6"/>
      <c r="H4" s="6"/>
      <c r="I4" s="6"/>
      <c r="J4" s="6"/>
    </row>
    <row r="5" spans="1:10" s="5" customFormat="1" x14ac:dyDescent="0.2">
      <c r="A5" s="7" t="s">
        <v>0</v>
      </c>
      <c r="B5" s="8"/>
      <c r="C5" s="8"/>
      <c r="D5" s="8"/>
      <c r="E5" s="8"/>
      <c r="F5" s="8"/>
      <c r="G5" s="8"/>
      <c r="H5" s="8"/>
      <c r="I5" s="8"/>
      <c r="J5" s="8"/>
    </row>
    <row r="6" spans="1:10" s="5" customFormat="1" ht="18.75" customHeight="1" x14ac:dyDescent="0.2">
      <c r="A6" s="8"/>
      <c r="B6" s="8"/>
      <c r="C6" s="8"/>
      <c r="D6" s="8"/>
      <c r="E6" s="8"/>
      <c r="F6" s="8"/>
      <c r="G6" s="8"/>
      <c r="H6" s="8"/>
      <c r="I6" s="8"/>
      <c r="J6" s="8"/>
    </row>
    <row r="7" spans="1:10" ht="55.5" customHeight="1" x14ac:dyDescent="0.2">
      <c r="A7" s="49" t="s">
        <v>61</v>
      </c>
      <c r="B7" s="292" t="s">
        <v>1</v>
      </c>
      <c r="C7" s="292"/>
      <c r="D7" s="292"/>
      <c r="E7" s="292" t="s">
        <v>27</v>
      </c>
      <c r="F7" s="292"/>
      <c r="G7" s="293"/>
    </row>
    <row r="8" spans="1:10" ht="18.75" customHeight="1" x14ac:dyDescent="0.2">
      <c r="A8" s="44"/>
      <c r="B8" s="110" t="s">
        <v>12</v>
      </c>
      <c r="C8" s="110" t="s">
        <v>18</v>
      </c>
      <c r="D8" s="111" t="s">
        <v>20</v>
      </c>
      <c r="E8" s="112" t="s">
        <v>12</v>
      </c>
      <c r="F8" s="112" t="s">
        <v>18</v>
      </c>
      <c r="G8" s="113" t="s">
        <v>20</v>
      </c>
    </row>
    <row r="9" spans="1:10" ht="30" customHeight="1" x14ac:dyDescent="0.2">
      <c r="A9" s="269" t="s">
        <v>28</v>
      </c>
      <c r="B9" s="22">
        <v>12643332.268394103</v>
      </c>
      <c r="C9" s="22">
        <v>7393343.9543754589</v>
      </c>
      <c r="D9" s="50">
        <v>20036676.222769566</v>
      </c>
      <c r="E9" s="22">
        <v>1064553.6119675881</v>
      </c>
      <c r="F9" s="22">
        <v>729509.64370460238</v>
      </c>
      <c r="G9" s="50">
        <v>1794063.2556721903</v>
      </c>
    </row>
    <row r="10" spans="1:10" ht="30" customHeight="1" x14ac:dyDescent="0.2">
      <c r="A10" s="269" t="s">
        <v>29</v>
      </c>
      <c r="B10" s="22">
        <v>244306.83566020807</v>
      </c>
      <c r="C10" s="22">
        <v>387780.28352957749</v>
      </c>
      <c r="D10" s="50">
        <v>632087.11918978556</v>
      </c>
      <c r="E10" s="22">
        <v>4212218.3360007545</v>
      </c>
      <c r="F10" s="22">
        <v>1559569.9444639692</v>
      </c>
      <c r="G10" s="50">
        <v>5771788.2804647237</v>
      </c>
    </row>
    <row r="11" spans="1:10" ht="30" customHeight="1" x14ac:dyDescent="0.2">
      <c r="A11" s="269" t="s">
        <v>30</v>
      </c>
      <c r="B11" s="22">
        <v>389868.97214185307</v>
      </c>
      <c r="C11" s="22">
        <v>445997.86065883853</v>
      </c>
      <c r="D11" s="50">
        <v>835866.8328006916</v>
      </c>
      <c r="E11" s="22">
        <v>293229.95287611766</v>
      </c>
      <c r="F11" s="22">
        <v>254635.36411617388</v>
      </c>
      <c r="G11" s="50">
        <v>547865.31699229148</v>
      </c>
    </row>
    <row r="12" spans="1:10" ht="30" customHeight="1" x14ac:dyDescent="0.2">
      <c r="A12" s="269" t="s">
        <v>31</v>
      </c>
      <c r="B12" s="22">
        <v>61345.453677340229</v>
      </c>
      <c r="C12" s="22">
        <v>73151.21388517943</v>
      </c>
      <c r="D12" s="50">
        <v>134496.66756251967</v>
      </c>
      <c r="E12" s="22">
        <v>80621.556841984246</v>
      </c>
      <c r="F12" s="22">
        <v>74301.590028811741</v>
      </c>
      <c r="G12" s="50">
        <v>154923.14687079599</v>
      </c>
    </row>
    <row r="13" spans="1:10" ht="30" customHeight="1" x14ac:dyDescent="0.2">
      <c r="A13" s="45" t="s">
        <v>17</v>
      </c>
      <c r="B13" s="46">
        <v>13338853.529873505</v>
      </c>
      <c r="C13" s="46">
        <v>8300273.3124490557</v>
      </c>
      <c r="D13" s="46">
        <v>21639126.842322562</v>
      </c>
      <c r="E13" s="46">
        <v>5650623.4576864438</v>
      </c>
      <c r="F13" s="46">
        <v>2618016.5423135571</v>
      </c>
      <c r="G13" s="47">
        <v>8268640</v>
      </c>
    </row>
    <row r="14" spans="1:10" ht="16.5" customHeight="1" x14ac:dyDescent="0.2"/>
    <row r="15" spans="1:10" x14ac:dyDescent="0.2">
      <c r="A15" s="229"/>
    </row>
    <row r="16" spans="1:10" ht="19.5" customHeight="1" x14ac:dyDescent="0.2"/>
    <row r="17" spans="3:3" ht="19.5" customHeight="1" x14ac:dyDescent="0.2">
      <c r="C17" s="48"/>
    </row>
    <row r="18" spans="3:3" ht="19.5" customHeight="1" x14ac:dyDescent="0.2"/>
    <row r="19" spans="3:3" ht="19.5" customHeight="1" x14ac:dyDescent="0.2"/>
    <row r="20" spans="3:3" ht="19.5" customHeight="1" x14ac:dyDescent="0.2"/>
    <row r="21" spans="3:3" ht="18.75" customHeight="1" x14ac:dyDescent="0.2"/>
    <row r="22" spans="3:3" ht="16.5" customHeight="1" x14ac:dyDescent="0.2"/>
    <row r="23" spans="3:3" ht="16.5" customHeight="1" x14ac:dyDescent="0.2"/>
    <row r="24" spans="3:3" ht="16.5" customHeight="1" thickBot="1" x14ac:dyDescent="0.25">
      <c r="C24" s="77"/>
    </row>
    <row r="25" spans="3:3" ht="16.5" customHeight="1" x14ac:dyDescent="0.2"/>
    <row r="26" spans="3:3" ht="16.5" customHeight="1" x14ac:dyDescent="0.2"/>
    <row r="27" spans="3:3" ht="16.5" customHeight="1" x14ac:dyDescent="0.2"/>
    <row r="28" spans="3:3" ht="16.5" customHeight="1" x14ac:dyDescent="0.2"/>
    <row r="29" spans="3:3" ht="16.5" customHeight="1" x14ac:dyDescent="0.2"/>
    <row r="30" spans="3:3" ht="16.5" customHeight="1" x14ac:dyDescent="0.2"/>
    <row r="31" spans="3:3" ht="16.5" customHeight="1" x14ac:dyDescent="0.2"/>
    <row r="32" spans="3:3" ht="16.5" customHeight="1" x14ac:dyDescent="0.2"/>
    <row r="33" ht="16.5" customHeight="1" x14ac:dyDescent="0.2"/>
    <row r="34" ht="16.5" customHeight="1" x14ac:dyDescent="0.2"/>
    <row r="35" ht="16.5" customHeight="1" x14ac:dyDescent="0.2"/>
  </sheetData>
  <mergeCells count="2">
    <mergeCell ref="B7:D7"/>
    <mergeCell ref="E7:G7"/>
  </mergeCells>
  <pageMargins left="0.39370078740157483" right="0.39370078740157483" top="0.78740157480314965" bottom="0.98425196850393704" header="0" footer="0"/>
  <pageSetup paperSize="9" scale="94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showGridLines="0" workbookViewId="0">
      <selection activeCell="B31" sqref="B30:B31"/>
    </sheetView>
  </sheetViews>
  <sheetFormatPr baseColWidth="10" defaultColWidth="10.7109375" defaultRowHeight="12.75" x14ac:dyDescent="0.2"/>
  <cols>
    <col min="1" max="1" width="31.7109375" style="9" customWidth="1"/>
    <col min="2" max="2" width="12.42578125" style="9" customWidth="1"/>
    <col min="3" max="3" width="11.28515625" style="9" customWidth="1"/>
    <col min="4" max="10" width="10.7109375" style="9" customWidth="1"/>
    <col min="11" max="13" width="12.140625" style="9" customWidth="1"/>
    <col min="14" max="16384" width="10.7109375" style="9"/>
  </cols>
  <sheetData>
    <row r="1" spans="1:10" s="5" customFormat="1" ht="18.75" x14ac:dyDescent="0.3">
      <c r="A1" s="11" t="s">
        <v>5</v>
      </c>
    </row>
    <row r="2" spans="1:10" s="5" customFormat="1" ht="15.75" x14ac:dyDescent="0.25">
      <c r="A2" s="26" t="s">
        <v>178</v>
      </c>
    </row>
    <row r="3" spans="1:10" s="5" customFormat="1" x14ac:dyDescent="0.2"/>
    <row r="4" spans="1:10" s="5" customFormat="1" ht="15.75" x14ac:dyDescent="0.25">
      <c r="A4" s="4" t="s">
        <v>113</v>
      </c>
      <c r="B4" s="6"/>
      <c r="C4" s="6"/>
      <c r="D4" s="6"/>
      <c r="E4" s="6"/>
      <c r="F4" s="6"/>
      <c r="G4" s="6"/>
      <c r="H4" s="6"/>
      <c r="I4" s="6"/>
      <c r="J4" s="6"/>
    </row>
    <row r="5" spans="1:10" s="5" customFormat="1" x14ac:dyDescent="0.2">
      <c r="A5" s="7" t="s">
        <v>0</v>
      </c>
      <c r="B5" s="8"/>
      <c r="C5" s="8"/>
      <c r="D5" s="8"/>
      <c r="E5" s="8"/>
      <c r="F5" s="8"/>
      <c r="G5" s="8"/>
      <c r="H5" s="8"/>
      <c r="I5" s="8"/>
      <c r="J5" s="8"/>
    </row>
    <row r="6" spans="1:10" s="5" customFormat="1" ht="18.75" customHeight="1" x14ac:dyDescent="0.2">
      <c r="A6" s="8"/>
      <c r="B6" s="8"/>
      <c r="C6" s="8"/>
      <c r="D6" s="8"/>
      <c r="E6" s="8"/>
      <c r="F6" s="8"/>
      <c r="G6" s="8"/>
      <c r="H6" s="8"/>
      <c r="I6" s="8"/>
      <c r="J6" s="8"/>
    </row>
    <row r="7" spans="1:10" ht="55.5" customHeight="1" x14ac:dyDescent="0.2">
      <c r="A7" s="49" t="s">
        <v>61</v>
      </c>
      <c r="B7" s="292" t="s">
        <v>1</v>
      </c>
      <c r="C7" s="292"/>
      <c r="D7" s="292"/>
      <c r="E7" s="292" t="s">
        <v>27</v>
      </c>
      <c r="F7" s="292"/>
      <c r="G7" s="293"/>
    </row>
    <row r="8" spans="1:10" ht="18.75" customHeight="1" x14ac:dyDescent="0.2">
      <c r="A8" s="44"/>
      <c r="B8" s="110" t="s">
        <v>12</v>
      </c>
      <c r="C8" s="110" t="s">
        <v>18</v>
      </c>
      <c r="D8" s="111" t="s">
        <v>20</v>
      </c>
      <c r="E8" s="112" t="s">
        <v>12</v>
      </c>
      <c r="F8" s="112" t="s">
        <v>18</v>
      </c>
      <c r="G8" s="113" t="s">
        <v>20</v>
      </c>
    </row>
    <row r="9" spans="1:10" ht="30" customHeight="1" x14ac:dyDescent="0.2">
      <c r="A9" s="269" t="s">
        <v>28</v>
      </c>
      <c r="B9" s="117">
        <v>11507624.881071877</v>
      </c>
      <c r="C9" s="117">
        <v>7344799.5999780539</v>
      </c>
      <c r="D9" s="50">
        <v>18852424.481049933</v>
      </c>
      <c r="E9" s="117">
        <v>707789.43861015327</v>
      </c>
      <c r="F9" s="117">
        <v>659906.87024869595</v>
      </c>
      <c r="G9" s="50">
        <v>1367696.3088588491</v>
      </c>
    </row>
    <row r="10" spans="1:10" ht="30" customHeight="1" x14ac:dyDescent="0.2">
      <c r="A10" s="269" t="s">
        <v>29</v>
      </c>
      <c r="B10" s="117">
        <v>135009.06882008212</v>
      </c>
      <c r="C10" s="117">
        <v>319370.18886722741</v>
      </c>
      <c r="D10" s="50">
        <v>454379.25768730947</v>
      </c>
      <c r="E10" s="117">
        <v>3453108.0400736062</v>
      </c>
      <c r="F10" s="117">
        <v>1358344.770698692</v>
      </c>
      <c r="G10" s="50">
        <v>4811452.8107722979</v>
      </c>
    </row>
    <row r="11" spans="1:10" ht="30" customHeight="1" x14ac:dyDescent="0.2">
      <c r="A11" s="269" t="s">
        <v>30</v>
      </c>
      <c r="B11" s="117">
        <v>452825.69435824064</v>
      </c>
      <c r="C11" s="117">
        <v>462684.18575731321</v>
      </c>
      <c r="D11" s="50">
        <v>915509.88011555397</v>
      </c>
      <c r="E11" s="117">
        <v>267053.57541948918</v>
      </c>
      <c r="F11" s="117">
        <v>233566.00585123245</v>
      </c>
      <c r="G11" s="50">
        <v>500619.58127072162</v>
      </c>
    </row>
    <row r="12" spans="1:10" ht="30" customHeight="1" x14ac:dyDescent="0.2">
      <c r="A12" s="269" t="s">
        <v>31</v>
      </c>
      <c r="B12" s="117">
        <v>122304.83170124506</v>
      </c>
      <c r="C12" s="117">
        <v>102642.09838253949</v>
      </c>
      <c r="D12" s="50">
        <v>224946.93008378457</v>
      </c>
      <c r="E12" s="117">
        <v>76888.057806035315</v>
      </c>
      <c r="F12" s="117">
        <v>86041.241292096252</v>
      </c>
      <c r="G12" s="50">
        <v>162929.29909813157</v>
      </c>
    </row>
    <row r="13" spans="1:10" ht="30" customHeight="1" x14ac:dyDescent="0.2">
      <c r="A13" s="45" t="s">
        <v>17</v>
      </c>
      <c r="B13" s="46">
        <v>12217764.475951444</v>
      </c>
      <c r="C13" s="46">
        <v>8229496.0729851332</v>
      </c>
      <c r="D13" s="46">
        <v>20447260.548936579</v>
      </c>
      <c r="E13" s="46">
        <v>4504839.1119092843</v>
      </c>
      <c r="F13" s="46">
        <v>2337858.8880907167</v>
      </c>
      <c r="G13" s="47">
        <v>6842698</v>
      </c>
    </row>
    <row r="14" spans="1:10" ht="16.5" customHeight="1" x14ac:dyDescent="0.2"/>
    <row r="15" spans="1:10" x14ac:dyDescent="0.2">
      <c r="A15" s="229"/>
    </row>
    <row r="16" spans="1:10" ht="19.5" customHeight="1" x14ac:dyDescent="0.2"/>
    <row r="17" spans="3:3" ht="19.5" customHeight="1" x14ac:dyDescent="0.2">
      <c r="C17" s="48"/>
    </row>
    <row r="18" spans="3:3" ht="19.5" customHeight="1" x14ac:dyDescent="0.2"/>
    <row r="19" spans="3:3" ht="19.5" customHeight="1" x14ac:dyDescent="0.2"/>
    <row r="20" spans="3:3" ht="19.5" customHeight="1" x14ac:dyDescent="0.2"/>
    <row r="21" spans="3:3" ht="18.75" customHeight="1" x14ac:dyDescent="0.2"/>
    <row r="22" spans="3:3" ht="16.5" customHeight="1" x14ac:dyDescent="0.2"/>
    <row r="23" spans="3:3" ht="16.5" customHeight="1" x14ac:dyDescent="0.2"/>
    <row r="24" spans="3:3" ht="16.5" customHeight="1" thickBot="1" x14ac:dyDescent="0.25">
      <c r="C24" s="77"/>
    </row>
    <row r="25" spans="3:3" ht="16.5" customHeight="1" x14ac:dyDescent="0.2"/>
    <row r="26" spans="3:3" ht="16.5" customHeight="1" x14ac:dyDescent="0.2"/>
    <row r="27" spans="3:3" ht="16.5" customHeight="1" x14ac:dyDescent="0.2"/>
    <row r="28" spans="3:3" ht="16.5" customHeight="1" x14ac:dyDescent="0.2"/>
    <row r="29" spans="3:3" ht="16.5" customHeight="1" x14ac:dyDescent="0.2"/>
    <row r="30" spans="3:3" ht="16.5" customHeight="1" x14ac:dyDescent="0.2"/>
    <row r="31" spans="3:3" ht="16.5" customHeight="1" x14ac:dyDescent="0.2"/>
    <row r="32" spans="3:3" ht="16.5" customHeight="1" x14ac:dyDescent="0.2"/>
    <row r="33" ht="16.5" customHeight="1" x14ac:dyDescent="0.2"/>
    <row r="34" ht="16.5" customHeight="1" x14ac:dyDescent="0.2"/>
    <row r="35" ht="16.5" customHeight="1" x14ac:dyDescent="0.2"/>
  </sheetData>
  <mergeCells count="2">
    <mergeCell ref="B7:D7"/>
    <mergeCell ref="E7:G7"/>
  </mergeCells>
  <pageMargins left="0.39370078740157483" right="0.39370078740157483" top="0.78740157480314965" bottom="0.98425196850393704" header="0" footer="0"/>
  <pageSetup paperSize="9" scale="9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B21" sqref="B21"/>
    </sheetView>
  </sheetViews>
  <sheetFormatPr baseColWidth="10" defaultColWidth="10.7109375" defaultRowHeight="12.75" x14ac:dyDescent="0.2"/>
  <cols>
    <col min="1" max="1" width="31.7109375" style="85" customWidth="1"/>
    <col min="2" max="2" width="12.42578125" style="85" customWidth="1"/>
    <col min="3" max="3" width="11.28515625" style="85" customWidth="1"/>
    <col min="4" max="10" width="10.7109375" style="85" customWidth="1"/>
    <col min="11" max="13" width="12.140625" style="85" customWidth="1"/>
    <col min="14" max="16384" width="10.7109375" style="85"/>
  </cols>
  <sheetData>
    <row r="1" spans="1:10" s="245" customFormat="1" ht="18.75" x14ac:dyDescent="0.3">
      <c r="A1" s="11" t="s">
        <v>5</v>
      </c>
    </row>
    <row r="2" spans="1:10" s="245" customFormat="1" ht="15.75" x14ac:dyDescent="0.25">
      <c r="A2" s="26" t="s">
        <v>178</v>
      </c>
    </row>
    <row r="3" spans="1:10" s="245" customFormat="1" x14ac:dyDescent="0.2"/>
    <row r="4" spans="1:10" s="245" customFormat="1" ht="15.75" x14ac:dyDescent="0.25">
      <c r="A4" s="4" t="s">
        <v>204</v>
      </c>
      <c r="B4" s="247"/>
      <c r="C4" s="247"/>
      <c r="D4" s="247"/>
      <c r="E4" s="247"/>
      <c r="F4" s="247"/>
      <c r="G4" s="247"/>
      <c r="H4" s="247"/>
      <c r="I4" s="247"/>
      <c r="J4" s="247"/>
    </row>
    <row r="5" spans="1:10" s="245" customFormat="1" x14ac:dyDescent="0.2">
      <c r="A5" s="7" t="s">
        <v>0</v>
      </c>
      <c r="B5" s="249"/>
      <c r="C5" s="249"/>
      <c r="D5" s="249"/>
      <c r="E5" s="249"/>
      <c r="F5" s="249"/>
      <c r="G5" s="249"/>
      <c r="H5" s="249"/>
      <c r="I5" s="249"/>
      <c r="J5" s="249"/>
    </row>
    <row r="6" spans="1:10" s="245" customFormat="1" ht="18.75" customHeight="1" x14ac:dyDescent="0.2">
      <c r="A6" s="249"/>
      <c r="B6" s="249"/>
      <c r="C6" s="249"/>
      <c r="D6" s="249"/>
      <c r="E6" s="249"/>
      <c r="F6" s="249"/>
      <c r="G6" s="249"/>
      <c r="H6" s="249"/>
      <c r="I6" s="249"/>
      <c r="J6" s="249"/>
    </row>
    <row r="7" spans="1:10" ht="55.5" customHeight="1" x14ac:dyDescent="0.2">
      <c r="A7" s="49" t="s">
        <v>61</v>
      </c>
      <c r="B7" s="292" t="s">
        <v>1</v>
      </c>
      <c r="C7" s="292"/>
      <c r="D7" s="292"/>
      <c r="E7" s="292" t="s">
        <v>27</v>
      </c>
      <c r="F7" s="292"/>
      <c r="G7" s="293"/>
    </row>
    <row r="8" spans="1:10" ht="18.75" customHeight="1" x14ac:dyDescent="0.2">
      <c r="A8" s="44"/>
      <c r="B8" s="264" t="s">
        <v>12</v>
      </c>
      <c r="C8" s="264" t="s">
        <v>18</v>
      </c>
      <c r="D8" s="265" t="s">
        <v>20</v>
      </c>
      <c r="E8" s="264" t="s">
        <v>12</v>
      </c>
      <c r="F8" s="264" t="s">
        <v>18</v>
      </c>
      <c r="G8" s="265" t="s">
        <v>20</v>
      </c>
    </row>
    <row r="9" spans="1:10" ht="30" customHeight="1" x14ac:dyDescent="0.2">
      <c r="A9" s="269" t="s">
        <v>28</v>
      </c>
      <c r="B9" s="251">
        <v>10264682.480747715</v>
      </c>
      <c r="C9" s="251">
        <v>6923501.2685916964</v>
      </c>
      <c r="D9" s="266">
        <v>17188183.749339409</v>
      </c>
      <c r="E9" s="251">
        <v>746772.12073863973</v>
      </c>
      <c r="F9" s="251">
        <v>529255.16561228398</v>
      </c>
      <c r="G9" s="266">
        <v>1276027.2863509236</v>
      </c>
    </row>
    <row r="10" spans="1:10" ht="30" customHeight="1" x14ac:dyDescent="0.2">
      <c r="A10" s="269" t="s">
        <v>29</v>
      </c>
      <c r="B10" s="251">
        <v>156980.17584325298</v>
      </c>
      <c r="C10" s="251">
        <v>313516.91084229568</v>
      </c>
      <c r="D10" s="266">
        <v>470497.08668554865</v>
      </c>
      <c r="E10" s="251">
        <v>3381107.036356641</v>
      </c>
      <c r="F10" s="251">
        <v>1529327.3704708074</v>
      </c>
      <c r="G10" s="266">
        <v>4910434.4068274479</v>
      </c>
    </row>
    <row r="11" spans="1:10" ht="30" customHeight="1" x14ac:dyDescent="0.2">
      <c r="A11" s="269" t="s">
        <v>30</v>
      </c>
      <c r="B11" s="251">
        <v>444088.21987270453</v>
      </c>
      <c r="C11" s="251">
        <v>483984.01777920115</v>
      </c>
      <c r="D11" s="266">
        <v>928072.23765190574</v>
      </c>
      <c r="E11" s="251">
        <v>278477.83866047766</v>
      </c>
      <c r="F11" s="251">
        <v>314639.79934741074</v>
      </c>
      <c r="G11" s="266">
        <v>593117.63800788834</v>
      </c>
    </row>
    <row r="12" spans="1:10" ht="30" customHeight="1" x14ac:dyDescent="0.2">
      <c r="A12" s="269" t="s">
        <v>31</v>
      </c>
      <c r="B12" s="251">
        <v>96749.760947635979</v>
      </c>
      <c r="C12" s="251">
        <v>106336.40449515279</v>
      </c>
      <c r="D12" s="266">
        <v>203086.16544278877</v>
      </c>
      <c r="E12" s="251">
        <v>70896.815796835348</v>
      </c>
      <c r="F12" s="251">
        <v>56951.853016904788</v>
      </c>
      <c r="G12" s="266">
        <v>127848.66881374014</v>
      </c>
    </row>
    <row r="13" spans="1:10" ht="30" customHeight="1" x14ac:dyDescent="0.2">
      <c r="A13" s="45" t="s">
        <v>17</v>
      </c>
      <c r="B13" s="46">
        <v>10962500.637411308</v>
      </c>
      <c r="C13" s="46">
        <v>7827338.601708346</v>
      </c>
      <c r="D13" s="46">
        <v>18789839.239119653</v>
      </c>
      <c r="E13" s="46">
        <v>4477253.8115525935</v>
      </c>
      <c r="F13" s="46">
        <v>2430174.1884474074</v>
      </c>
      <c r="G13" s="47">
        <v>6907428.0000000009</v>
      </c>
    </row>
    <row r="14" spans="1:10" ht="16.5" customHeight="1" x14ac:dyDescent="0.2"/>
    <row r="15" spans="1:10" x14ac:dyDescent="0.2">
      <c r="A15" s="229"/>
    </row>
    <row r="16" spans="1:10" ht="19.5" customHeight="1" x14ac:dyDescent="0.2"/>
    <row r="17" spans="3:3" ht="19.5" customHeight="1" x14ac:dyDescent="0.2">
      <c r="C17" s="267"/>
    </row>
    <row r="18" spans="3:3" ht="19.5" customHeight="1" x14ac:dyDescent="0.2"/>
    <row r="19" spans="3:3" ht="19.5" customHeight="1" x14ac:dyDescent="0.2"/>
    <row r="20" spans="3:3" ht="19.5" customHeight="1" x14ac:dyDescent="0.2"/>
    <row r="21" spans="3:3" ht="18.75" customHeight="1" x14ac:dyDescent="0.2"/>
    <row r="22" spans="3:3" ht="16.5" customHeight="1" x14ac:dyDescent="0.2"/>
    <row r="23" spans="3:3" ht="16.5" customHeight="1" x14ac:dyDescent="0.2"/>
    <row r="24" spans="3:3" ht="16.5" customHeight="1" thickBot="1" x14ac:dyDescent="0.25">
      <c r="C24" s="268"/>
    </row>
    <row r="25" spans="3:3" ht="16.5" customHeight="1" x14ac:dyDescent="0.2"/>
    <row r="26" spans="3:3" ht="16.5" customHeight="1" x14ac:dyDescent="0.2"/>
    <row r="27" spans="3:3" ht="16.5" customHeight="1" x14ac:dyDescent="0.2"/>
    <row r="28" spans="3:3" ht="16.5" customHeight="1" x14ac:dyDescent="0.2"/>
    <row r="29" spans="3:3" ht="16.5" customHeight="1" x14ac:dyDescent="0.2"/>
    <row r="30" spans="3:3" ht="16.5" customHeight="1" x14ac:dyDescent="0.2"/>
    <row r="31" spans="3:3" ht="16.5" customHeight="1" x14ac:dyDescent="0.2"/>
    <row r="32" spans="3:3" ht="16.5" customHeight="1" x14ac:dyDescent="0.2"/>
    <row r="33" ht="16.5" customHeight="1" x14ac:dyDescent="0.2"/>
    <row r="34" ht="16.5" customHeight="1" x14ac:dyDescent="0.2"/>
    <row r="35" ht="16.5" customHeight="1" x14ac:dyDescent="0.2"/>
  </sheetData>
  <mergeCells count="2">
    <mergeCell ref="B7:D7"/>
    <mergeCell ref="E7:G7"/>
  </mergeCells>
  <pageMargins left="0.7" right="0.7" top="0.75" bottom="0.75" header="0.3" footer="0.3"/>
  <pageSetup paperSize="9" orientation="landscape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E25" sqref="E25"/>
    </sheetView>
  </sheetViews>
  <sheetFormatPr baseColWidth="10" defaultColWidth="10.7109375" defaultRowHeight="12.75" x14ac:dyDescent="0.2"/>
  <cols>
    <col min="1" max="1" width="31.7109375" style="85" customWidth="1"/>
    <col min="2" max="2" width="12.42578125" style="85" customWidth="1"/>
    <col min="3" max="3" width="11.28515625" style="85" customWidth="1"/>
    <col min="4" max="10" width="10.7109375" style="85" customWidth="1"/>
    <col min="11" max="13" width="12.140625" style="85" customWidth="1"/>
    <col min="14" max="16384" width="10.7109375" style="85"/>
  </cols>
  <sheetData>
    <row r="1" spans="1:10" s="245" customFormat="1" ht="18.75" x14ac:dyDescent="0.3">
      <c r="A1" s="11" t="s">
        <v>5</v>
      </c>
    </row>
    <row r="2" spans="1:10" s="245" customFormat="1" ht="15.75" x14ac:dyDescent="0.25">
      <c r="A2" s="26" t="s">
        <v>178</v>
      </c>
    </row>
    <row r="3" spans="1:10" s="245" customFormat="1" x14ac:dyDescent="0.2"/>
    <row r="4" spans="1:10" s="245" customFormat="1" ht="15.75" x14ac:dyDescent="0.25">
      <c r="A4" s="4" t="s">
        <v>205</v>
      </c>
      <c r="B4" s="247"/>
      <c r="C4" s="247"/>
      <c r="D4" s="247"/>
      <c r="E4" s="247"/>
      <c r="F4" s="247"/>
      <c r="G4" s="247"/>
      <c r="H4" s="247"/>
      <c r="I4" s="247"/>
      <c r="J4" s="247"/>
    </row>
    <row r="5" spans="1:10" s="245" customFormat="1" x14ac:dyDescent="0.2">
      <c r="A5" s="7" t="s">
        <v>0</v>
      </c>
      <c r="B5" s="249"/>
      <c r="C5" s="249"/>
      <c r="D5" s="249"/>
      <c r="E5" s="249"/>
      <c r="F5" s="249"/>
      <c r="G5" s="249"/>
      <c r="H5" s="249"/>
      <c r="I5" s="249"/>
      <c r="J5" s="249"/>
    </row>
    <row r="6" spans="1:10" s="245" customFormat="1" ht="18.75" customHeight="1" x14ac:dyDescent="0.2">
      <c r="A6" s="249"/>
      <c r="B6" s="249"/>
      <c r="C6" s="249"/>
      <c r="D6" s="249"/>
      <c r="E6" s="249"/>
      <c r="F6" s="249"/>
      <c r="G6" s="249"/>
      <c r="H6" s="249"/>
      <c r="I6" s="249"/>
      <c r="J6" s="249"/>
    </row>
    <row r="7" spans="1:10" ht="55.5" customHeight="1" x14ac:dyDescent="0.2">
      <c r="A7" s="49" t="s">
        <v>61</v>
      </c>
      <c r="B7" s="292" t="s">
        <v>1</v>
      </c>
      <c r="C7" s="292"/>
      <c r="D7" s="292"/>
      <c r="E7" s="292" t="s">
        <v>27</v>
      </c>
      <c r="F7" s="292"/>
      <c r="G7" s="293"/>
    </row>
    <row r="8" spans="1:10" ht="18.75" customHeight="1" x14ac:dyDescent="0.2">
      <c r="A8" s="44"/>
      <c r="B8" s="264" t="s">
        <v>12</v>
      </c>
      <c r="C8" s="264" t="s">
        <v>18</v>
      </c>
      <c r="D8" s="265" t="s">
        <v>20</v>
      </c>
      <c r="E8" s="264" t="s">
        <v>12</v>
      </c>
      <c r="F8" s="264" t="s">
        <v>18</v>
      </c>
      <c r="G8" s="265" t="s">
        <v>20</v>
      </c>
    </row>
    <row r="9" spans="1:10" ht="30" customHeight="1" x14ac:dyDescent="0.2">
      <c r="A9" s="269" t="s">
        <v>28</v>
      </c>
      <c r="B9" s="276">
        <v>10315834.443290085</v>
      </c>
      <c r="C9" s="276">
        <v>7426449.093588952</v>
      </c>
      <c r="D9" s="266">
        <v>17742283.536879037</v>
      </c>
      <c r="E9" s="276">
        <v>883931.3113198441</v>
      </c>
      <c r="F9" s="276">
        <v>574432.939112767</v>
      </c>
      <c r="G9" s="266">
        <v>1458364.250432611</v>
      </c>
    </row>
    <row r="10" spans="1:10" ht="30" customHeight="1" x14ac:dyDescent="0.2">
      <c r="A10" s="269" t="s">
        <v>29</v>
      </c>
      <c r="B10" s="276">
        <v>124002.5950717532</v>
      </c>
      <c r="C10" s="276">
        <v>293898.89857558528</v>
      </c>
      <c r="D10" s="266">
        <v>417901.49364733847</v>
      </c>
      <c r="E10" s="276">
        <v>3210894.2072971556</v>
      </c>
      <c r="F10" s="276">
        <v>1483391.4558980677</v>
      </c>
      <c r="G10" s="266">
        <v>4694285.6631952235</v>
      </c>
    </row>
    <row r="11" spans="1:10" ht="30" customHeight="1" x14ac:dyDescent="0.2">
      <c r="A11" s="269" t="s">
        <v>30</v>
      </c>
      <c r="B11" s="276">
        <v>458240.970100821</v>
      </c>
      <c r="C11" s="276">
        <v>528420.77447984135</v>
      </c>
      <c r="D11" s="266">
        <v>986661.74458066234</v>
      </c>
      <c r="E11" s="276">
        <v>354502.54764799855</v>
      </c>
      <c r="F11" s="276">
        <v>284410.70591897756</v>
      </c>
      <c r="G11" s="266">
        <v>638913.25356697617</v>
      </c>
    </row>
    <row r="12" spans="1:10" ht="30" customHeight="1" x14ac:dyDescent="0.2">
      <c r="A12" s="269" t="s">
        <v>31</v>
      </c>
      <c r="B12" s="276">
        <v>50741.77911429033</v>
      </c>
      <c r="C12" s="276">
        <v>54644.802382625909</v>
      </c>
      <c r="D12" s="266">
        <v>105386.58149691625</v>
      </c>
      <c r="E12" s="276">
        <v>48110.695005602225</v>
      </c>
      <c r="F12" s="276">
        <v>37629.137799588694</v>
      </c>
      <c r="G12" s="266">
        <v>85739.832805190919</v>
      </c>
    </row>
    <row r="13" spans="1:10" ht="30" customHeight="1" x14ac:dyDescent="0.2">
      <c r="A13" s="45" t="s">
        <v>17</v>
      </c>
      <c r="B13" s="46">
        <v>10948819.787576951</v>
      </c>
      <c r="C13" s="46">
        <v>8303413.5690270048</v>
      </c>
      <c r="D13" s="46">
        <v>19252233.356603954</v>
      </c>
      <c r="E13" s="46">
        <v>4497438.7612706004</v>
      </c>
      <c r="F13" s="46">
        <v>2379864.2387294006</v>
      </c>
      <c r="G13" s="47">
        <v>6877303.0000000009</v>
      </c>
    </row>
    <row r="14" spans="1:10" ht="16.5" customHeight="1" x14ac:dyDescent="0.2"/>
    <row r="15" spans="1:10" x14ac:dyDescent="0.2">
      <c r="A15" s="229"/>
    </row>
    <row r="16" spans="1:10" ht="19.5" customHeight="1" x14ac:dyDescent="0.2"/>
    <row r="17" spans="3:3" ht="19.5" customHeight="1" x14ac:dyDescent="0.2">
      <c r="C17" s="267"/>
    </row>
    <row r="18" spans="3:3" ht="19.5" customHeight="1" x14ac:dyDescent="0.2"/>
    <row r="19" spans="3:3" ht="19.5" customHeight="1" x14ac:dyDescent="0.2"/>
    <row r="20" spans="3:3" ht="19.5" customHeight="1" x14ac:dyDescent="0.2"/>
    <row r="21" spans="3:3" ht="18.75" customHeight="1" x14ac:dyDescent="0.2"/>
    <row r="22" spans="3:3" ht="16.5" customHeight="1" x14ac:dyDescent="0.2"/>
    <row r="23" spans="3:3" ht="16.5" customHeight="1" x14ac:dyDescent="0.2"/>
    <row r="24" spans="3:3" ht="16.5" customHeight="1" thickBot="1" x14ac:dyDescent="0.25">
      <c r="C24" s="268"/>
    </row>
    <row r="25" spans="3:3" ht="16.5" customHeight="1" x14ac:dyDescent="0.2"/>
    <row r="26" spans="3:3" ht="16.5" customHeight="1" x14ac:dyDescent="0.2"/>
    <row r="27" spans="3:3" ht="16.5" customHeight="1" x14ac:dyDescent="0.2"/>
    <row r="28" spans="3:3" ht="16.5" customHeight="1" x14ac:dyDescent="0.2"/>
    <row r="29" spans="3:3" ht="16.5" customHeight="1" x14ac:dyDescent="0.2"/>
    <row r="30" spans="3:3" ht="16.5" customHeight="1" x14ac:dyDescent="0.2"/>
    <row r="31" spans="3:3" ht="16.5" customHeight="1" x14ac:dyDescent="0.2"/>
    <row r="32" spans="3:3" ht="16.5" customHeight="1" x14ac:dyDescent="0.2"/>
    <row r="33" ht="16.5" customHeight="1" x14ac:dyDescent="0.2"/>
    <row r="34" ht="16.5" customHeight="1" x14ac:dyDescent="0.2"/>
    <row r="35" ht="16.5" customHeight="1" x14ac:dyDescent="0.2"/>
  </sheetData>
  <mergeCells count="2">
    <mergeCell ref="B7:D7"/>
    <mergeCell ref="E7:G7"/>
  </mergeCells>
  <pageMargins left="0.7" right="0.7" top="0.75" bottom="0.75" header="0.3" footer="0.3"/>
  <pageSetup paperSize="9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2</vt:i4>
      </vt:variant>
    </vt:vector>
  </HeadingPairs>
  <TitlesOfParts>
    <vt:vector size="22" baseType="lpstr">
      <vt:lpstr>Indice</vt:lpstr>
      <vt:lpstr>I.1a</vt:lpstr>
      <vt:lpstr>I.1b</vt:lpstr>
      <vt:lpstr>I.1c</vt:lpstr>
      <vt:lpstr>I.1d</vt:lpstr>
      <vt:lpstr>I.2a</vt:lpstr>
      <vt:lpstr>I.2b</vt:lpstr>
      <vt:lpstr>I.2c</vt:lpstr>
      <vt:lpstr>I.2d</vt:lpstr>
      <vt:lpstr>I.3a</vt:lpstr>
      <vt:lpstr>I.3b</vt:lpstr>
      <vt:lpstr>I.3c</vt:lpstr>
      <vt:lpstr>I.3d</vt:lpstr>
      <vt:lpstr>I.4</vt:lpstr>
      <vt:lpstr>I.5a</vt:lpstr>
      <vt:lpstr>I.5b</vt:lpstr>
      <vt:lpstr>I.6</vt:lpstr>
      <vt:lpstr>I.7</vt:lpstr>
      <vt:lpstr>I.8</vt:lpstr>
      <vt:lpstr>I.9</vt:lpstr>
      <vt:lpstr>I.7!Área_de_impresión</vt:lpstr>
      <vt:lpstr>I.9!Área_de_impresión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Raúl Jacome Rodríguez</dc:creator>
  <cp:lastModifiedBy>Marta Suárez</cp:lastModifiedBy>
  <cp:lastPrinted>2016-08-31T07:29:30Z</cp:lastPrinted>
  <dcterms:created xsi:type="dcterms:W3CDTF">2012-05-03T07:08:28Z</dcterms:created>
  <dcterms:modified xsi:type="dcterms:W3CDTF">2017-11-15T12:16:40Z</dcterms:modified>
</cp:coreProperties>
</file>