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os\Contas\BASE 2021\_Publicacions\3902-05-OE06_Contas_do_sector_fogares\2026_marzo\_entregado_a_difusion\"/>
    </mc:Choice>
  </mc:AlternateContent>
  <xr:revisionPtr revIDLastSave="0" documentId="13_ncr:1_{71DD9613-53E7-460A-B336-D8DBE88E9E8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a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O30" i="1"/>
  <c r="P46" i="1"/>
  <c r="P40" i="1"/>
  <c r="P30" i="1"/>
  <c r="P21" i="1"/>
  <c r="P13" i="1"/>
  <c r="P48" i="1"/>
  <c r="P42" i="1"/>
  <c r="O23" i="1" l="1"/>
  <c r="O24" i="1"/>
  <c r="O11" i="1" l="1"/>
  <c r="O15" i="1"/>
  <c r="O18" i="1" s="1"/>
  <c r="O29" i="1"/>
  <c r="O32" i="1" s="1"/>
  <c r="O39" i="1" s="1"/>
  <c r="N23" i="1"/>
  <c r="O46" i="1"/>
  <c r="O40" i="1"/>
  <c r="O21" i="1"/>
  <c r="O13" i="1"/>
  <c r="N24" i="1" l="1"/>
  <c r="O42" i="1"/>
  <c r="O45" i="1" s="1"/>
  <c r="N15" i="1"/>
  <c r="N18" i="1" s="1"/>
  <c r="N11" i="1"/>
  <c r="N29" i="1"/>
  <c r="O48" i="1"/>
  <c r="O52" i="1" s="1"/>
  <c r="N46" i="1"/>
  <c r="N40" i="1"/>
  <c r="N21" i="1"/>
  <c r="N13" i="1"/>
  <c r="L21" i="1"/>
  <c r="L13" i="1"/>
  <c r="L46" i="1"/>
  <c r="L40" i="1"/>
  <c r="L30" i="1"/>
  <c r="N32" i="1" l="1"/>
  <c r="N39" i="1" s="1"/>
  <c r="M46" i="1" l="1"/>
  <c r="M40" i="1"/>
  <c r="M30" i="1"/>
  <c r="M21" i="1"/>
  <c r="M13" i="1"/>
  <c r="K46" i="1" l="1"/>
  <c r="J46" i="1"/>
  <c r="J40" i="1"/>
  <c r="K40" i="1"/>
  <c r="J30" i="1" l="1"/>
  <c r="J21" i="1"/>
  <c r="J13" i="1"/>
  <c r="I13" i="1" l="1"/>
  <c r="K13" i="1"/>
  <c r="I21" i="1"/>
  <c r="K21" i="1"/>
  <c r="I30" i="1"/>
  <c r="K30" i="1"/>
  <c r="H30" i="1" l="1"/>
  <c r="H21" i="1"/>
  <c r="H13" i="1"/>
  <c r="I24" i="1" l="1"/>
  <c r="D24" i="1"/>
  <c r="B24" i="1"/>
  <c r="C24" i="1"/>
  <c r="K24" i="1"/>
  <c r="M24" i="1"/>
  <c r="F23" i="1"/>
  <c r="E23" i="1"/>
  <c r="J24" i="1"/>
  <c r="M23" i="1"/>
  <c r="D23" i="1" l="1"/>
  <c r="H24" i="1"/>
  <c r="E24" i="1"/>
  <c r="G24" i="1"/>
  <c r="C23" i="1"/>
  <c r="L24" i="1"/>
  <c r="F24" i="1"/>
  <c r="L23" i="1"/>
  <c r="M29" i="1"/>
  <c r="D29" i="1" l="1"/>
  <c r="C29" i="1"/>
  <c r="E29" i="1"/>
  <c r="G23" i="1"/>
  <c r="K23" i="1"/>
  <c r="I23" i="1"/>
  <c r="J23" i="1"/>
  <c r="L29" i="1"/>
  <c r="F29" i="1"/>
  <c r="F32" i="1" s="1"/>
  <c r="H23" i="1"/>
  <c r="M32" i="1"/>
  <c r="D32" i="1"/>
  <c r="C32" i="1"/>
  <c r="J29" i="1" l="1"/>
  <c r="G29" i="1"/>
  <c r="G32" i="1" s="1"/>
  <c r="E32" i="1"/>
  <c r="E39" i="1" s="1"/>
  <c r="L32" i="1"/>
  <c r="L39" i="1" s="1"/>
  <c r="D11" i="1"/>
  <c r="B11" i="1"/>
  <c r="C11" i="1"/>
  <c r="I11" i="1"/>
  <c r="H11" i="1"/>
  <c r="K11" i="1"/>
  <c r="I29" i="1"/>
  <c r="H29" i="1"/>
  <c r="K29" i="1"/>
  <c r="G15" i="1"/>
  <c r="J32" i="1"/>
  <c r="C39" i="1"/>
  <c r="B15" i="1"/>
  <c r="C15" i="1"/>
  <c r="E15" i="1"/>
  <c r="H15" i="1"/>
  <c r="J15" i="1"/>
  <c r="F39" i="1"/>
  <c r="M39" i="1"/>
  <c r="I15" i="1"/>
  <c r="M15" i="1"/>
  <c r="F15" i="1"/>
  <c r="L15" i="1"/>
  <c r="K15" i="1"/>
  <c r="D15" i="1"/>
  <c r="D39" i="1"/>
  <c r="E11" i="1" l="1"/>
  <c r="M11" i="1"/>
  <c r="G11" i="1"/>
  <c r="J11" i="1"/>
  <c r="F11" i="1"/>
  <c r="L11" i="1"/>
  <c r="K32" i="1"/>
  <c r="H32" i="1"/>
  <c r="I32" i="1"/>
  <c r="L18" i="1"/>
  <c r="I18" i="1"/>
  <c r="K18" i="1"/>
  <c r="F18" i="1"/>
  <c r="H18" i="1"/>
  <c r="D42" i="1"/>
  <c r="D48" i="1"/>
  <c r="L42" i="1"/>
  <c r="L48" i="1"/>
  <c r="C48" i="1"/>
  <c r="C42" i="1"/>
  <c r="F48" i="1"/>
  <c r="F42" i="1"/>
  <c r="M42" i="1"/>
  <c r="M48" i="1"/>
  <c r="E18" i="1"/>
  <c r="J39" i="1"/>
  <c r="J18" i="1"/>
  <c r="C18" i="1"/>
  <c r="E48" i="1"/>
  <c r="E42" i="1"/>
  <c r="M18" i="1"/>
  <c r="G18" i="1"/>
  <c r="D18" i="1"/>
  <c r="G39" i="1"/>
  <c r="I39" i="1" l="1"/>
  <c r="H39" i="1"/>
  <c r="K39" i="1"/>
  <c r="L52" i="1"/>
  <c r="M52" i="1"/>
  <c r="L45" i="1"/>
  <c r="M45" i="1"/>
  <c r="F45" i="1"/>
  <c r="B23" i="1"/>
  <c r="F52" i="1"/>
  <c r="D52" i="1"/>
  <c r="B18" i="1"/>
  <c r="E45" i="1"/>
  <c r="D45" i="1"/>
  <c r="E52" i="1"/>
  <c r="J48" i="1"/>
  <c r="J42" i="1"/>
  <c r="C45" i="1"/>
  <c r="G48" i="1"/>
  <c r="G42" i="1"/>
  <c r="C52" i="1"/>
  <c r="K48" i="1" l="1"/>
  <c r="K42" i="1"/>
  <c r="H42" i="1"/>
  <c r="H48" i="1"/>
  <c r="H52" i="1" s="1"/>
  <c r="I48" i="1"/>
  <c r="I42" i="1"/>
  <c r="J45" i="1"/>
  <c r="G52" i="1"/>
  <c r="G45" i="1"/>
  <c r="J52" i="1"/>
  <c r="B29" i="1"/>
  <c r="K45" i="1" l="1"/>
  <c r="K52" i="1"/>
  <c r="H45" i="1"/>
  <c r="I45" i="1"/>
  <c r="I52" i="1"/>
  <c r="B32" i="1"/>
  <c r="B39" i="1" l="1"/>
  <c r="B48" i="1" l="1"/>
  <c r="B42" i="1"/>
  <c r="N42" i="1"/>
  <c r="N45" i="1" s="1"/>
  <c r="N48" i="1"/>
  <c r="N52" i="1" l="1"/>
  <c r="B45" i="1"/>
  <c r="B52" i="1"/>
</calcChain>
</file>

<file path=xl/sharedStrings.xml><?xml version="1.0" encoding="utf-8"?>
<sst xmlns="http://schemas.openxmlformats.org/spreadsheetml/2006/main" count="126" uniqueCount="49">
  <si>
    <t>Unidade: miles de euros. Prezos correntes</t>
  </si>
  <si>
    <t>Conta de explotación</t>
  </si>
  <si>
    <t xml:space="preserve">Remuneración de asalariados </t>
  </si>
  <si>
    <t>Conta de produción</t>
  </si>
  <si>
    <t>2010</t>
  </si>
  <si>
    <t>2011</t>
  </si>
  <si>
    <t>2012</t>
  </si>
  <si>
    <t>2013</t>
  </si>
  <si>
    <t>2014</t>
  </si>
  <si>
    <t>2015</t>
  </si>
  <si>
    <t>Recursos</t>
  </si>
  <si>
    <t>Produción</t>
  </si>
  <si>
    <t>Empregos</t>
  </si>
  <si>
    <t>Consumos intermedios</t>
  </si>
  <si>
    <t xml:space="preserve">Valor engadido bruto </t>
  </si>
  <si>
    <t>Conta de asignación da renda primaria</t>
  </si>
  <si>
    <t>Rendas da propiedade</t>
  </si>
  <si>
    <t>Saldo de rendas primarias bruto</t>
  </si>
  <si>
    <t>Conta de distribución secundaria da renda</t>
  </si>
  <si>
    <r>
      <t xml:space="preserve">Prestacións sociais distintas das transferencias socias en especie </t>
    </r>
    <r>
      <rPr>
        <vertAlign val="superscript"/>
        <sz val="11"/>
        <rFont val="Calibri"/>
        <family val="2"/>
        <scheme val="minor"/>
      </rPr>
      <t>(1)</t>
    </r>
  </si>
  <si>
    <t>Outras transferencias correntes</t>
  </si>
  <si>
    <t>Impostos correntes sobre a renda, o patrimonio, etc.</t>
  </si>
  <si>
    <r>
      <t xml:space="preserve">Cotizacións socias netas </t>
    </r>
    <r>
      <rPr>
        <vertAlign val="superscript"/>
        <sz val="10"/>
        <rFont val="Calibri"/>
        <family val="2"/>
        <scheme val="minor"/>
      </rPr>
      <t>(2)</t>
    </r>
  </si>
  <si>
    <t>Renda dispoñible bruta</t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</si>
  <si>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diferencia entre recursos e empregos</t>
    </r>
  </si>
  <si>
    <r>
      <rPr>
        <vertAlign val="superscript"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difrencia entre empregos e recursos</t>
    </r>
  </si>
  <si>
    <t>Excedente de explotación bruto</t>
  </si>
  <si>
    <t>Renta mixta bruta</t>
  </si>
  <si>
    <t>Impostos netos sobre a produción e as importacións</t>
  </si>
  <si>
    <t>Renda dispoñible bruta por habitante</t>
  </si>
  <si>
    <t>2016</t>
  </si>
  <si>
    <t>Conta de redistribución da renda en especie</t>
  </si>
  <si>
    <t>Transferencias sociais en especie</t>
  </si>
  <si>
    <t>Renda dispoñible axustada bruta</t>
  </si>
  <si>
    <t>Conta de utilización da renda dispoñible</t>
  </si>
  <si>
    <t>Axuste pola variación dos dereitos por pensións</t>
  </si>
  <si>
    <t>Gasto en consumo final</t>
  </si>
  <si>
    <t>Aforro bruto</t>
  </si>
  <si>
    <t>2017</t>
  </si>
  <si>
    <t>..</t>
  </si>
  <si>
    <t>(..) Dato non dispoñible</t>
  </si>
  <si>
    <t>2018</t>
  </si>
  <si>
    <t>2019</t>
  </si>
  <si>
    <t>2020</t>
  </si>
  <si>
    <t>2021</t>
  </si>
  <si>
    <t>2022</t>
  </si>
  <si>
    <t>Contas do sector fogares. Revisión estatística 2024</t>
  </si>
  <si>
    <t>2023(P)</t>
  </si>
  <si>
    <t>2024(A)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</si>
</sst>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d\-mmmm\-yyyy"/>
    <numFmt numFmtId="167" formatCode="\$#,##0.00_);\(\$#,##0.00\)"/>
    <numFmt numFmtId="168" formatCode="\$#,##0_);\(\$#,##0\)"/>
    <numFmt numFmtId="169" formatCode="#,##0.00_);\(#,##0.00\)"/>
    <numFmt numFmtId="170" formatCode="#,##0_);\(#,##0\)"/>
    <numFmt numFmtId="171" formatCode="_-* #,##0\ _€_-;\-* #,##0\ _€_-;_-* &quot;-&quot;??\ _€_-;_-@_-"/>
    <numFmt numFmtId="172" formatCode="_(* #,##0.00_);_(* \(#,##0.00\);_(* &quot;-&quot;??_);_(@_)"/>
    <numFmt numFmtId="173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8"/>
      <color theme="6" tint="-0.249977111117893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D5D8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ill="0" applyBorder="0" applyAlignment="0" applyProtection="0"/>
    <xf numFmtId="2" fontId="4" fillId="0" borderId="0" applyFill="0" applyBorder="0" applyAlignment="0" applyProtection="0"/>
    <xf numFmtId="167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9" fontId="18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3" fontId="10" fillId="0" borderId="0" xfId="0" applyNumberFormat="1" applyFont="1"/>
    <xf numFmtId="3" fontId="12" fillId="0" borderId="0" xfId="0" applyNumberFormat="1" applyFont="1"/>
    <xf numFmtId="0" fontId="13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Alignment="1">
      <alignment horizontal="center" vertical="center" wrapText="1"/>
    </xf>
    <xf numFmtId="3" fontId="10" fillId="3" borderId="0" xfId="0" applyNumberFormat="1" applyFont="1" applyFill="1"/>
    <xf numFmtId="3" fontId="17" fillId="0" borderId="0" xfId="0" applyNumberFormat="1" applyFont="1" applyAlignment="1">
      <alignment horizontal="center" vertical="center"/>
    </xf>
    <xf numFmtId="3" fontId="14" fillId="2" borderId="0" xfId="0" quotePrefix="1" applyNumberFormat="1" applyFont="1" applyFill="1" applyAlignment="1">
      <alignment horizontal="center" vertical="center" wrapText="1"/>
    </xf>
    <xf numFmtId="3" fontId="14" fillId="2" borderId="0" xfId="0" quotePrefix="1" applyNumberFormat="1" applyFont="1" applyFill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0" fillId="0" borderId="2" xfId="0" applyNumberFormat="1" applyFont="1" applyBorder="1"/>
    <xf numFmtId="3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justify"/>
    </xf>
    <xf numFmtId="0" fontId="15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/>
    </xf>
    <xf numFmtId="171" fontId="10" fillId="0" borderId="0" xfId="12" applyNumberFormat="1" applyFont="1" applyFill="1" applyBorder="1" applyAlignment="1">
      <alignment horizontal="center"/>
    </xf>
    <xf numFmtId="171" fontId="10" fillId="0" borderId="0" xfId="16" applyNumberFormat="1" applyFont="1" applyFill="1" applyBorder="1" applyAlignment="1">
      <alignment horizontal="center"/>
    </xf>
    <xf numFmtId="164" fontId="15" fillId="0" borderId="0" xfId="12" applyFont="1" applyFill="1" applyBorder="1" applyAlignment="1">
      <alignment horizontal="center" vertical="justify"/>
    </xf>
    <xf numFmtId="3" fontId="10" fillId="0" borderId="2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 vertical="justify"/>
    </xf>
    <xf numFmtId="164" fontId="10" fillId="0" borderId="0" xfId="12" applyFont="1" applyBorder="1"/>
    <xf numFmtId="3" fontId="22" fillId="0" borderId="0" xfId="0" applyNumberFormat="1" applyFont="1"/>
    <xf numFmtId="173" fontId="10" fillId="0" borderId="0" xfId="16" applyNumberFormat="1" applyFont="1" applyBorder="1"/>
    <xf numFmtId="171" fontId="10" fillId="0" borderId="0" xfId="12" applyNumberFormat="1" applyFont="1"/>
    <xf numFmtId="173" fontId="23" fillId="0" borderId="0" xfId="16" applyNumberFormat="1" applyFont="1"/>
    <xf numFmtId="173" fontId="10" fillId="0" borderId="0" xfId="16" applyNumberFormat="1" applyFont="1"/>
    <xf numFmtId="3" fontId="21" fillId="0" borderId="0" xfId="0" applyNumberFormat="1" applyFont="1"/>
    <xf numFmtId="171" fontId="21" fillId="0" borderId="0" xfId="12" applyNumberFormat="1" applyFont="1" applyFill="1" applyBorder="1"/>
  </cellXfs>
  <cellStyles count="20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illares" xfId="12" builtinId="3"/>
    <cellStyle name="Millares 2" xfId="18" xr:uid="{00000000-0005-0000-0000-000006000000}"/>
    <cellStyle name="Monetario" xfId="6" xr:uid="{00000000-0005-0000-0000-000007000000}"/>
    <cellStyle name="Monetario0" xfId="7" xr:uid="{00000000-0005-0000-0000-000008000000}"/>
    <cellStyle name="Normal" xfId="0" builtinId="0"/>
    <cellStyle name="Normal 2" xfId="10" xr:uid="{00000000-0005-0000-0000-00000A000000}"/>
    <cellStyle name="Normal 2 2" xfId="14" xr:uid="{00000000-0005-0000-0000-00000B000000}"/>
    <cellStyle name="Normal 3" xfId="13" xr:uid="{00000000-0005-0000-0000-00000C000000}"/>
    <cellStyle name="Normal 4" xfId="15" xr:uid="{00000000-0005-0000-0000-00000D000000}"/>
    <cellStyle name="Normal 5" xfId="17" xr:uid="{00000000-0005-0000-0000-00000E000000}"/>
    <cellStyle name="Normal 6" xfId="19" xr:uid="{00000000-0005-0000-0000-00000F000000}"/>
    <cellStyle name="Porcentaje" xfId="16" builtinId="5"/>
    <cellStyle name="Porcentaje 2" xfId="11" xr:uid="{00000000-0005-0000-0000-000011000000}"/>
    <cellStyle name="Punto" xfId="8" xr:uid="{00000000-0005-0000-0000-000012000000}"/>
    <cellStyle name="Punto0" xfId="9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6F7E6"/>
      <rgbColor rgb="003374C8"/>
      <rgbColor rgb="00EEE2B6"/>
      <rgbColor rgb="00CCDCF1"/>
      <rgbColor rgb="00D1D783"/>
      <rgbColor rgb="008D5D8E"/>
      <rgbColor rgb="00A8C3C5"/>
      <rgbColor rgb="00B5BF39"/>
      <rgbColor rgb="00DDC66D"/>
      <rgbColor rgb="001962C1"/>
      <rgbColor rgb="00BFC751"/>
      <rgbColor rgb="007E4980"/>
      <rgbColor rgb="0026686D"/>
      <rgbColor rgb="00D4C2D5"/>
      <rgbColor rgb="007F7F7F"/>
      <rgbColor rgb="007FA8DC"/>
      <rgbColor rgb="00703572"/>
      <rgbColor rgb="00F9F5E7"/>
      <rgbColor rgb="00E5EEF8"/>
      <rgbColor rgb="00C6AEC7"/>
      <rgbColor rgb="00CCA924"/>
      <rgbColor rgb="000051BA"/>
      <rgbColor rgb="00BED2D3"/>
      <rgbColor rgb="00ACB720"/>
      <rgbColor rgb="00C8CF6A"/>
      <rgbColor rgb="00E2CF85"/>
      <rgbColor rgb="00D4E1E2"/>
      <rgbColor rgb="00A986AA"/>
      <rgbColor rgb="00DADF9C"/>
      <rgbColor rgb="00E5E5E5"/>
      <rgbColor rgb="00E2D7E3"/>
      <rgbColor rgb="0092B3B6"/>
      <rgbColor rgb="00E9F0F0"/>
      <rgbColor rgb="00E3E7B5"/>
      <rgbColor rgb="00F4ECCE"/>
      <rgbColor rgb="00B2CBEA"/>
      <rgbColor rgb="00B2B2B2"/>
      <rgbColor rgb="00B79AB8"/>
      <rgbColor rgb="00E8D99E"/>
      <rgbColor rgb="004C85CF"/>
      <rgbColor rgb="00679599"/>
      <rgbColor rgb="00A3AF07"/>
      <rgbColor rgb="00D1B33D"/>
      <rgbColor rgb="00C6A00C"/>
      <rgbColor rgb="00D7BC55"/>
      <rgbColor rgb="003C777C"/>
      <rgbColor rgb="007DA4A7"/>
      <rgbColor rgb="0099B9E3"/>
      <rgbColor rgb="0051868A"/>
      <rgbColor rgb="00000000"/>
      <rgbColor rgb="00EDEFCD"/>
      <rgbColor rgb="00F1EBF1"/>
      <rgbColor rgb="009B729C"/>
      <rgbColor rgb="006697D6"/>
      <rgbColor rgb="004C4C4C"/>
    </indexedColors>
    <mruColors>
      <color rgb="FF8D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showGridLines="0" tabSelected="1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54" sqref="A54"/>
    </sheetView>
  </sheetViews>
  <sheetFormatPr baseColWidth="10" defaultColWidth="10.6640625" defaultRowHeight="13.8" x14ac:dyDescent="0.3"/>
  <cols>
    <col min="1" max="1" width="56.33203125" style="1" bestFit="1" customWidth="1"/>
    <col min="2" max="13" width="12.44140625" style="1" bestFit="1" customWidth="1"/>
    <col min="14" max="16" width="12.44140625" style="1" customWidth="1"/>
    <col min="17" max="16384" width="10.6640625" style="1"/>
  </cols>
  <sheetData>
    <row r="1" spans="1:16" ht="18" x14ac:dyDescent="0.35">
      <c r="A1" s="3" t="s">
        <v>46</v>
      </c>
      <c r="N1" s="28"/>
    </row>
    <row r="2" spans="1:16" x14ac:dyDescent="0.3">
      <c r="A2" s="4" t="s">
        <v>0</v>
      </c>
      <c r="K2" s="26"/>
      <c r="L2" s="26"/>
      <c r="M2" s="26"/>
      <c r="N2" s="26"/>
    </row>
    <row r="3" spans="1:16" x14ac:dyDescent="0.3">
      <c r="L3" s="27"/>
      <c r="M3" s="27"/>
      <c r="N3" s="27"/>
      <c r="O3" s="27"/>
      <c r="P3" s="27"/>
    </row>
    <row r="4" spans="1:16" ht="3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idden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7" customFormat="1" ht="3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4.9" customHeight="1" x14ac:dyDescent="0.3">
      <c r="A7" s="10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30</v>
      </c>
      <c r="I7" s="9" t="s">
        <v>38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 t="s">
        <v>47</v>
      </c>
      <c r="P7" s="9" t="s">
        <v>48</v>
      </c>
    </row>
    <row r="8" spans="1:16" ht="15.75" customHeight="1" x14ac:dyDescent="0.3">
      <c r="A8" s="15" t="s">
        <v>10</v>
      </c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75" customHeight="1" x14ac:dyDescent="0.3">
      <c r="A9" s="12" t="s">
        <v>11</v>
      </c>
      <c r="B9" s="8">
        <v>19811934</v>
      </c>
      <c r="C9" s="8">
        <v>18852260</v>
      </c>
      <c r="D9" s="8">
        <v>18108939</v>
      </c>
      <c r="E9" s="8">
        <v>18533260</v>
      </c>
      <c r="F9" s="8">
        <v>18316875</v>
      </c>
      <c r="G9" s="8">
        <v>18323571</v>
      </c>
      <c r="H9" s="8">
        <v>18465823</v>
      </c>
      <c r="I9" s="8">
        <v>19064436</v>
      </c>
      <c r="J9" s="8">
        <v>19684723</v>
      </c>
      <c r="K9" s="8">
        <v>20226682</v>
      </c>
      <c r="L9" s="8">
        <v>18850820</v>
      </c>
      <c r="M9" s="8">
        <v>20882692</v>
      </c>
      <c r="N9" s="8">
        <v>23605628</v>
      </c>
      <c r="O9" s="8">
        <v>25400970</v>
      </c>
      <c r="P9" s="14" t="s">
        <v>39</v>
      </c>
    </row>
    <row r="10" spans="1:16" ht="15.75" customHeight="1" x14ac:dyDescent="0.3">
      <c r="A10" s="15" t="s">
        <v>12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customHeight="1" x14ac:dyDescent="0.3">
      <c r="A11" s="11" t="s">
        <v>13</v>
      </c>
      <c r="B11" s="14">
        <f t="shared" ref="B11:E11" si="0">+B9-B12</f>
        <v>6327757</v>
      </c>
      <c r="C11" s="14">
        <f t="shared" si="0"/>
        <v>5871682</v>
      </c>
      <c r="D11" s="14">
        <f t="shared" si="0"/>
        <v>5592619</v>
      </c>
      <c r="E11" s="14">
        <f t="shared" si="0"/>
        <v>5931825</v>
      </c>
      <c r="F11" s="14">
        <f>+F9-F12</f>
        <v>5838921</v>
      </c>
      <c r="G11" s="14">
        <f>+G9-G12</f>
        <v>5665466</v>
      </c>
      <c r="H11" s="14">
        <f>+H9-H12</f>
        <v>5400066</v>
      </c>
      <c r="I11" s="14">
        <f t="shared" ref="I11:J11" si="1">+I9-I12</f>
        <v>5581086</v>
      </c>
      <c r="J11" s="14">
        <f t="shared" si="1"/>
        <v>5694244</v>
      </c>
      <c r="K11" s="14">
        <f t="shared" ref="K11:M11" si="2">+K9-K12</f>
        <v>5829730</v>
      </c>
      <c r="L11" s="14">
        <f t="shared" si="2"/>
        <v>5405147</v>
      </c>
      <c r="M11" s="14">
        <f t="shared" si="2"/>
        <v>6223066</v>
      </c>
      <c r="N11" s="14">
        <f t="shared" ref="N11:O11" si="3">+N9-N12</f>
        <v>7128693</v>
      </c>
      <c r="O11" s="14">
        <f t="shared" si="3"/>
        <v>7428913</v>
      </c>
      <c r="P11" s="14" t="s">
        <v>39</v>
      </c>
    </row>
    <row r="12" spans="1:16" ht="15.75" customHeight="1" x14ac:dyDescent="0.3">
      <c r="A12" s="12" t="s">
        <v>14</v>
      </c>
      <c r="B12" s="14">
        <v>13484177</v>
      </c>
      <c r="C12" s="14">
        <v>12980578</v>
      </c>
      <c r="D12" s="14">
        <v>12516320</v>
      </c>
      <c r="E12" s="14">
        <v>12601435</v>
      </c>
      <c r="F12" s="14">
        <v>12477954</v>
      </c>
      <c r="G12" s="14">
        <v>12658105</v>
      </c>
      <c r="H12" s="14">
        <v>13065757</v>
      </c>
      <c r="I12" s="14">
        <v>13483350</v>
      </c>
      <c r="J12" s="14">
        <v>13990479</v>
      </c>
      <c r="K12" s="14">
        <v>14396952</v>
      </c>
      <c r="L12" s="14">
        <v>13445673</v>
      </c>
      <c r="M12" s="14">
        <v>14659626</v>
      </c>
      <c r="N12" s="14">
        <v>16476935</v>
      </c>
      <c r="O12" s="14">
        <v>17972057</v>
      </c>
      <c r="P12" s="14" t="s">
        <v>39</v>
      </c>
    </row>
    <row r="13" spans="1:16" ht="24.9" customHeight="1" x14ac:dyDescent="0.3">
      <c r="A13" s="10" t="s">
        <v>1</v>
      </c>
      <c r="B13" s="9" t="s">
        <v>4</v>
      </c>
      <c r="C13" s="9" t="s">
        <v>5</v>
      </c>
      <c r="D13" s="9" t="s">
        <v>6</v>
      </c>
      <c r="E13" s="9" t="s">
        <v>7</v>
      </c>
      <c r="F13" s="9" t="s">
        <v>8</v>
      </c>
      <c r="G13" s="9" t="s">
        <v>9</v>
      </c>
      <c r="H13" s="9" t="str">
        <f>+H7</f>
        <v>2016</v>
      </c>
      <c r="I13" s="9" t="str">
        <f t="shared" ref="I13:L13" si="4">+I7</f>
        <v>2017</v>
      </c>
      <c r="J13" s="9" t="str">
        <f t="shared" ref="J13" si="5">+J7</f>
        <v>2018</v>
      </c>
      <c r="K13" s="9" t="str">
        <f t="shared" si="4"/>
        <v>2019</v>
      </c>
      <c r="L13" s="9" t="str">
        <f t="shared" si="4"/>
        <v>2020</v>
      </c>
      <c r="M13" s="9" t="str">
        <f t="shared" ref="M13:N13" si="6">+M7</f>
        <v>2021</v>
      </c>
      <c r="N13" s="9" t="str">
        <f t="shared" si="6"/>
        <v>2022</v>
      </c>
      <c r="O13" s="9" t="str">
        <f t="shared" ref="O13" si="7">+O7</f>
        <v>2023(P)</v>
      </c>
      <c r="P13" s="9" t="str">
        <f>+P7</f>
        <v>2024(A)</v>
      </c>
    </row>
    <row r="14" spans="1:16" ht="15.75" customHeight="1" x14ac:dyDescent="0.3">
      <c r="A14" s="15" t="s"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.75" customHeight="1" x14ac:dyDescent="0.3">
      <c r="A15" s="12" t="s">
        <v>14</v>
      </c>
      <c r="B15" s="8">
        <f t="shared" ref="B15:E15" si="8">+B12</f>
        <v>13484177</v>
      </c>
      <c r="C15" s="8">
        <f t="shared" si="8"/>
        <v>12980578</v>
      </c>
      <c r="D15" s="8">
        <f t="shared" si="8"/>
        <v>12516320</v>
      </c>
      <c r="E15" s="8">
        <f t="shared" si="8"/>
        <v>12601435</v>
      </c>
      <c r="F15" s="8">
        <f t="shared" ref="F15:G15" si="9">+F12</f>
        <v>12477954</v>
      </c>
      <c r="G15" s="8">
        <f t="shared" si="9"/>
        <v>12658105</v>
      </c>
      <c r="H15" s="8">
        <f t="shared" ref="H15:I15" si="10">+H12</f>
        <v>13065757</v>
      </c>
      <c r="I15" s="8">
        <f t="shared" si="10"/>
        <v>13483350</v>
      </c>
      <c r="J15" s="8">
        <f t="shared" ref="J15:K15" si="11">+J12</f>
        <v>13990479</v>
      </c>
      <c r="K15" s="8">
        <f t="shared" si="11"/>
        <v>14396952</v>
      </c>
      <c r="L15" s="8">
        <f t="shared" ref="L15" si="12">+L12</f>
        <v>13445673</v>
      </c>
      <c r="M15" s="8">
        <f t="shared" ref="M15:N15" si="13">+M12</f>
        <v>14659626</v>
      </c>
      <c r="N15" s="8">
        <f t="shared" si="13"/>
        <v>16476935</v>
      </c>
      <c r="O15" s="8">
        <f t="shared" ref="O15" si="14">+O12</f>
        <v>17972057</v>
      </c>
      <c r="P15" s="14" t="s">
        <v>39</v>
      </c>
    </row>
    <row r="16" spans="1:16" ht="15.75" customHeight="1" x14ac:dyDescent="0.3">
      <c r="A16" s="15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4"/>
    </row>
    <row r="17" spans="1:16" x14ac:dyDescent="0.3">
      <c r="A17" s="1" t="s">
        <v>2</v>
      </c>
      <c r="B17" s="14">
        <v>2119738</v>
      </c>
      <c r="C17" s="14">
        <v>2052989</v>
      </c>
      <c r="D17" s="14">
        <v>1888624</v>
      </c>
      <c r="E17" s="14">
        <v>1911190</v>
      </c>
      <c r="F17" s="14">
        <v>1769830</v>
      </c>
      <c r="G17" s="14">
        <v>1789186</v>
      </c>
      <c r="H17" s="14">
        <v>1730196</v>
      </c>
      <c r="I17" s="14">
        <v>1784565</v>
      </c>
      <c r="J17" s="14">
        <v>1897160</v>
      </c>
      <c r="K17" s="14">
        <v>1981254</v>
      </c>
      <c r="L17" s="14">
        <v>1704649</v>
      </c>
      <c r="M17" s="14">
        <v>1986804</v>
      </c>
      <c r="N17" s="14">
        <v>2151107</v>
      </c>
      <c r="O17" s="14">
        <v>2230243</v>
      </c>
      <c r="P17" s="14" t="s">
        <v>39</v>
      </c>
    </row>
    <row r="18" spans="1:16" x14ac:dyDescent="0.3">
      <c r="A18" s="1" t="s">
        <v>28</v>
      </c>
      <c r="B18" s="14">
        <f t="shared" ref="B18:E18" si="15">+B15-B17-B20-B19</f>
        <v>47623</v>
      </c>
      <c r="C18" s="14">
        <f>+C15-C17-C20-C19</f>
        <v>-10798</v>
      </c>
      <c r="D18" s="14">
        <f t="shared" si="15"/>
        <v>36511</v>
      </c>
      <c r="E18" s="14">
        <f t="shared" si="15"/>
        <v>78608</v>
      </c>
      <c r="F18" s="14">
        <f t="shared" ref="F18:G18" si="16">+F15-F17-F20-F19</f>
        <v>76657</v>
      </c>
      <c r="G18" s="14">
        <f t="shared" si="16"/>
        <v>134290</v>
      </c>
      <c r="H18" s="14">
        <f t="shared" ref="H18:I18" si="17">+H15-H17-H20-H19</f>
        <v>121844</v>
      </c>
      <c r="I18" s="14">
        <f t="shared" si="17"/>
        <v>113540</v>
      </c>
      <c r="J18" s="14">
        <f t="shared" ref="J18:K18" si="18">+J15-J17-J20-J19</f>
        <v>131912</v>
      </c>
      <c r="K18" s="14">
        <f t="shared" si="18"/>
        <v>129645</v>
      </c>
      <c r="L18" s="14">
        <f t="shared" ref="L18:M18" si="19">+L15-L17-L20-L19</f>
        <v>92238</v>
      </c>
      <c r="M18" s="14">
        <f t="shared" si="19"/>
        <v>119881</v>
      </c>
      <c r="N18" s="14">
        <f t="shared" ref="N18:O18" si="20">+N15-N17-N20-N19</f>
        <v>107195</v>
      </c>
      <c r="O18" s="14">
        <f t="shared" si="20"/>
        <v>123997</v>
      </c>
      <c r="P18" s="14" t="s">
        <v>39</v>
      </c>
    </row>
    <row r="19" spans="1:16" x14ac:dyDescent="0.3">
      <c r="A19" s="1" t="s">
        <v>26</v>
      </c>
      <c r="B19" s="19">
        <v>4237806</v>
      </c>
      <c r="C19" s="19">
        <v>4214923</v>
      </c>
      <c r="D19" s="19">
        <v>4079652</v>
      </c>
      <c r="E19" s="19">
        <v>4025827</v>
      </c>
      <c r="F19" s="19">
        <v>4065828</v>
      </c>
      <c r="G19" s="19">
        <v>4064695</v>
      </c>
      <c r="H19" s="19">
        <v>4254754</v>
      </c>
      <c r="I19" s="19">
        <v>4361570</v>
      </c>
      <c r="J19" s="19">
        <v>4560456</v>
      </c>
      <c r="K19" s="19">
        <v>4634183</v>
      </c>
      <c r="L19" s="19">
        <v>4885068</v>
      </c>
      <c r="M19" s="19">
        <v>4868859</v>
      </c>
      <c r="N19" s="19">
        <v>5437910</v>
      </c>
      <c r="O19" s="19">
        <v>5587469</v>
      </c>
      <c r="P19" s="14" t="s">
        <v>39</v>
      </c>
    </row>
    <row r="20" spans="1:16" x14ac:dyDescent="0.3">
      <c r="A20" s="1" t="s">
        <v>27</v>
      </c>
      <c r="B20" s="19">
        <v>7079010</v>
      </c>
      <c r="C20" s="19">
        <v>6723464</v>
      </c>
      <c r="D20" s="19">
        <v>6511533</v>
      </c>
      <c r="E20" s="19">
        <v>6585810</v>
      </c>
      <c r="F20" s="19">
        <v>6565639</v>
      </c>
      <c r="G20" s="19">
        <v>6669934</v>
      </c>
      <c r="H20" s="19">
        <v>6958963</v>
      </c>
      <c r="I20" s="19">
        <v>7223675</v>
      </c>
      <c r="J20" s="19">
        <v>7400951</v>
      </c>
      <c r="K20" s="19">
        <v>7651870</v>
      </c>
      <c r="L20" s="19">
        <v>6763718</v>
      </c>
      <c r="M20" s="19">
        <v>7684082</v>
      </c>
      <c r="N20" s="19">
        <v>8780723</v>
      </c>
      <c r="O20" s="19">
        <v>10030348</v>
      </c>
      <c r="P20" s="14" t="s">
        <v>39</v>
      </c>
    </row>
    <row r="21" spans="1:16" ht="24.9" customHeight="1" x14ac:dyDescent="0.3">
      <c r="A21" s="10" t="s">
        <v>15</v>
      </c>
      <c r="B21" s="9" t="s">
        <v>4</v>
      </c>
      <c r="C21" s="9" t="s">
        <v>5</v>
      </c>
      <c r="D21" s="9" t="s">
        <v>6</v>
      </c>
      <c r="E21" s="9" t="s">
        <v>7</v>
      </c>
      <c r="F21" s="9" t="s">
        <v>8</v>
      </c>
      <c r="G21" s="9" t="s">
        <v>9</v>
      </c>
      <c r="H21" s="9" t="str">
        <f>+H7</f>
        <v>2016</v>
      </c>
      <c r="I21" s="9" t="str">
        <f t="shared" ref="I21:L21" si="21">+I7</f>
        <v>2017</v>
      </c>
      <c r="J21" s="9" t="str">
        <f t="shared" ref="J21" si="22">+J7</f>
        <v>2018</v>
      </c>
      <c r="K21" s="9" t="str">
        <f t="shared" si="21"/>
        <v>2019</v>
      </c>
      <c r="L21" s="9" t="str">
        <f t="shared" si="21"/>
        <v>2020</v>
      </c>
      <c r="M21" s="9" t="str">
        <f t="shared" ref="M21:N21" si="23">+M7</f>
        <v>2021</v>
      </c>
      <c r="N21" s="9" t="str">
        <f t="shared" si="23"/>
        <v>2022</v>
      </c>
      <c r="O21" s="9" t="str">
        <f t="shared" ref="O21" si="24">+O7</f>
        <v>2023(P)</v>
      </c>
      <c r="P21" s="9" t="str">
        <f>+P7</f>
        <v>2024(A)</v>
      </c>
    </row>
    <row r="22" spans="1:16" ht="15.75" customHeight="1" x14ac:dyDescent="0.3">
      <c r="A22" s="15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3">
      <c r="A23" s="1" t="s">
        <v>26</v>
      </c>
      <c r="B23" s="19">
        <f t="shared" ref="B23:E23" si="25">+B19</f>
        <v>4237806</v>
      </c>
      <c r="C23" s="19">
        <f t="shared" si="25"/>
        <v>4214923</v>
      </c>
      <c r="D23" s="19">
        <f t="shared" si="25"/>
        <v>4079652</v>
      </c>
      <c r="E23" s="19">
        <f t="shared" si="25"/>
        <v>4025827</v>
      </c>
      <c r="F23" s="19">
        <f t="shared" ref="F23:G23" si="26">+F19</f>
        <v>4065828</v>
      </c>
      <c r="G23" s="19">
        <f t="shared" si="26"/>
        <v>4064695</v>
      </c>
      <c r="H23" s="19">
        <f>+H19</f>
        <v>4254754</v>
      </c>
      <c r="I23" s="19">
        <f t="shared" ref="I23" si="27">+I19</f>
        <v>4361570</v>
      </c>
      <c r="J23" s="19">
        <f t="shared" ref="J23:K23" si="28">+J19</f>
        <v>4560456</v>
      </c>
      <c r="K23" s="19">
        <f t="shared" si="28"/>
        <v>4634183</v>
      </c>
      <c r="L23" s="19">
        <f t="shared" ref="L23" si="29">+L19</f>
        <v>4885068</v>
      </c>
      <c r="M23" s="19">
        <f t="shared" ref="M23:N23" si="30">+M19</f>
        <v>4868859</v>
      </c>
      <c r="N23" s="19">
        <f t="shared" si="30"/>
        <v>5437910</v>
      </c>
      <c r="O23" s="19">
        <f t="shared" ref="O23" si="31">+O19</f>
        <v>5587469</v>
      </c>
      <c r="P23" s="14" t="s">
        <v>39</v>
      </c>
    </row>
    <row r="24" spans="1:16" x14ac:dyDescent="0.3">
      <c r="A24" s="1" t="s">
        <v>27</v>
      </c>
      <c r="B24" s="19">
        <f t="shared" ref="B24:E24" si="32">+B20</f>
        <v>7079010</v>
      </c>
      <c r="C24" s="19">
        <f t="shared" si="32"/>
        <v>6723464</v>
      </c>
      <c r="D24" s="19">
        <f t="shared" si="32"/>
        <v>6511533</v>
      </c>
      <c r="E24" s="19">
        <f t="shared" si="32"/>
        <v>6585810</v>
      </c>
      <c r="F24" s="19">
        <f t="shared" ref="F24:G24" si="33">+F20</f>
        <v>6565639</v>
      </c>
      <c r="G24" s="19">
        <f t="shared" si="33"/>
        <v>6669934</v>
      </c>
      <c r="H24" s="19">
        <f>+H20</f>
        <v>6958963</v>
      </c>
      <c r="I24" s="19">
        <f t="shared" ref="I24" si="34">+I20</f>
        <v>7223675</v>
      </c>
      <c r="J24" s="19">
        <f t="shared" ref="J24:K24" si="35">+J20</f>
        <v>7400951</v>
      </c>
      <c r="K24" s="19">
        <f t="shared" si="35"/>
        <v>7651870</v>
      </c>
      <c r="L24" s="19">
        <f t="shared" ref="L24" si="36">+L20</f>
        <v>6763718</v>
      </c>
      <c r="M24" s="19">
        <f t="shared" ref="M24:N24" si="37">+M20</f>
        <v>7684082</v>
      </c>
      <c r="N24" s="19">
        <f t="shared" si="37"/>
        <v>8780723</v>
      </c>
      <c r="O24" s="19">
        <f t="shared" ref="O24" si="38">+O20</f>
        <v>10030348</v>
      </c>
      <c r="P24" s="14" t="s">
        <v>39</v>
      </c>
    </row>
    <row r="25" spans="1:16" x14ac:dyDescent="0.3">
      <c r="A25" s="1" t="s">
        <v>2</v>
      </c>
      <c r="B25" s="18">
        <v>26818036</v>
      </c>
      <c r="C25" s="18">
        <v>26363411</v>
      </c>
      <c r="D25" s="18">
        <v>24655426</v>
      </c>
      <c r="E25" s="18">
        <v>24333851</v>
      </c>
      <c r="F25" s="18">
        <v>24177198</v>
      </c>
      <c r="G25" s="18">
        <v>24852438</v>
      </c>
      <c r="H25" s="18">
        <v>25374401</v>
      </c>
      <c r="I25" s="18">
        <v>26168775</v>
      </c>
      <c r="J25" s="18">
        <v>27378788</v>
      </c>
      <c r="K25" s="18">
        <v>28877652</v>
      </c>
      <c r="L25" s="18">
        <v>27840413</v>
      </c>
      <c r="M25" s="18">
        <v>29635236</v>
      </c>
      <c r="N25" s="18">
        <v>32005336</v>
      </c>
      <c r="O25" s="18">
        <v>34312321</v>
      </c>
      <c r="P25" s="14" t="s">
        <v>39</v>
      </c>
    </row>
    <row r="26" spans="1:16" x14ac:dyDescent="0.3">
      <c r="A26" s="1" t="s">
        <v>16</v>
      </c>
      <c r="B26" s="17">
        <v>2165233</v>
      </c>
      <c r="C26" s="17">
        <v>2734318</v>
      </c>
      <c r="D26" s="17">
        <v>2051570</v>
      </c>
      <c r="E26" s="17">
        <v>2210274</v>
      </c>
      <c r="F26" s="17">
        <v>2234879</v>
      </c>
      <c r="G26" s="17">
        <v>1936359</v>
      </c>
      <c r="H26" s="17">
        <v>1993003</v>
      </c>
      <c r="I26" s="17">
        <v>2104102</v>
      </c>
      <c r="J26" s="17">
        <v>1965307</v>
      </c>
      <c r="K26" s="17">
        <v>2828182</v>
      </c>
      <c r="L26" s="17">
        <v>1875914</v>
      </c>
      <c r="M26" s="17">
        <v>1741477</v>
      </c>
      <c r="N26" s="17">
        <v>2148627</v>
      </c>
      <c r="O26" s="17">
        <v>3985631</v>
      </c>
      <c r="P26" s="14" t="s">
        <v>39</v>
      </c>
    </row>
    <row r="27" spans="1:16" ht="15.75" customHeight="1" x14ac:dyDescent="0.3">
      <c r="A27" s="15" t="s">
        <v>12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3">
      <c r="A28" s="1" t="s">
        <v>16</v>
      </c>
      <c r="B28" s="18">
        <v>656157</v>
      </c>
      <c r="C28" s="18">
        <v>791748</v>
      </c>
      <c r="D28" s="18">
        <v>706582</v>
      </c>
      <c r="E28" s="18">
        <v>565520</v>
      </c>
      <c r="F28" s="18">
        <v>458940</v>
      </c>
      <c r="G28" s="18">
        <v>295867</v>
      </c>
      <c r="H28" s="18">
        <v>269460</v>
      </c>
      <c r="I28" s="18">
        <v>226745</v>
      </c>
      <c r="J28" s="18">
        <v>203899</v>
      </c>
      <c r="K28" s="18">
        <v>229903</v>
      </c>
      <c r="L28" s="18">
        <v>173001</v>
      </c>
      <c r="M28" s="18">
        <v>149873</v>
      </c>
      <c r="N28" s="18">
        <v>254914</v>
      </c>
      <c r="O28" s="18">
        <v>720203</v>
      </c>
      <c r="P28" s="14" t="s">
        <v>39</v>
      </c>
    </row>
    <row r="29" spans="1:16" x14ac:dyDescent="0.3">
      <c r="A29" s="1" t="s">
        <v>17</v>
      </c>
      <c r="B29" s="17">
        <f t="shared" ref="B29:E29" si="39">+B23+B24+B25+B26-B28</f>
        <v>39643928</v>
      </c>
      <c r="C29" s="17">
        <f t="shared" si="39"/>
        <v>39244368</v>
      </c>
      <c r="D29" s="17">
        <f t="shared" si="39"/>
        <v>36591599</v>
      </c>
      <c r="E29" s="17">
        <f t="shared" si="39"/>
        <v>36590242</v>
      </c>
      <c r="F29" s="17">
        <f t="shared" ref="F29:G29" si="40">+F23+F24+F25+F26-F28</f>
        <v>36584604</v>
      </c>
      <c r="G29" s="17">
        <f t="shared" si="40"/>
        <v>37227559</v>
      </c>
      <c r="H29" s="17">
        <f>+H23+H24+H25+H26-H28</f>
        <v>38311661</v>
      </c>
      <c r="I29" s="17">
        <f t="shared" ref="I29:J29" si="41">+I23+I24+I25+I26-I28</f>
        <v>39631377</v>
      </c>
      <c r="J29" s="17">
        <f t="shared" si="41"/>
        <v>41101603</v>
      </c>
      <c r="K29" s="17">
        <f t="shared" ref="K29:L29" si="42">+K23+K24+K25+K26-K28</f>
        <v>43761984</v>
      </c>
      <c r="L29" s="17">
        <f t="shared" si="42"/>
        <v>41192112</v>
      </c>
      <c r="M29" s="17">
        <f t="shared" ref="M29:N29" si="43">+M23+M24+M25+M26-M28</f>
        <v>43779781</v>
      </c>
      <c r="N29" s="17">
        <f t="shared" si="43"/>
        <v>48117682</v>
      </c>
      <c r="O29" s="17">
        <f t="shared" ref="O29" si="44">+O23+O24+O25+O26-O28</f>
        <v>53195566</v>
      </c>
      <c r="P29" s="14" t="s">
        <v>39</v>
      </c>
    </row>
    <row r="30" spans="1:16" ht="24.9" customHeight="1" x14ac:dyDescent="0.3">
      <c r="A30" s="10" t="s">
        <v>18</v>
      </c>
      <c r="B30" s="9" t="s">
        <v>4</v>
      </c>
      <c r="C30" s="9" t="s">
        <v>5</v>
      </c>
      <c r="D30" s="9" t="s">
        <v>6</v>
      </c>
      <c r="E30" s="9" t="s">
        <v>7</v>
      </c>
      <c r="F30" s="9" t="s">
        <v>8</v>
      </c>
      <c r="G30" s="9" t="s">
        <v>9</v>
      </c>
      <c r="H30" s="9" t="str">
        <f>+H7</f>
        <v>2016</v>
      </c>
      <c r="I30" s="9" t="str">
        <f t="shared" ref="I30:L30" si="45">+I7</f>
        <v>2017</v>
      </c>
      <c r="J30" s="9" t="str">
        <f t="shared" ref="J30" si="46">+J7</f>
        <v>2018</v>
      </c>
      <c r="K30" s="9" t="str">
        <f t="shared" si="45"/>
        <v>2019</v>
      </c>
      <c r="L30" s="9" t="str">
        <f t="shared" si="45"/>
        <v>2020</v>
      </c>
      <c r="M30" s="9" t="str">
        <f t="shared" ref="M30:O30" si="47">+M7</f>
        <v>2021</v>
      </c>
      <c r="N30" s="9" t="str">
        <f t="shared" si="47"/>
        <v>2022</v>
      </c>
      <c r="O30" s="9" t="str">
        <f t="shared" si="47"/>
        <v>2023(P)</v>
      </c>
      <c r="P30" s="9" t="str">
        <f>+P21</f>
        <v>2024(A)</v>
      </c>
    </row>
    <row r="31" spans="1:16" ht="15.75" customHeight="1" x14ac:dyDescent="0.3">
      <c r="A31" s="15" t="s">
        <v>10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1" t="s">
        <v>17</v>
      </c>
      <c r="B32" s="17">
        <f t="shared" ref="B32:E32" si="48">+B29</f>
        <v>39643928</v>
      </c>
      <c r="C32" s="17">
        <f t="shared" si="48"/>
        <v>39244368</v>
      </c>
      <c r="D32" s="17">
        <f t="shared" si="48"/>
        <v>36591599</v>
      </c>
      <c r="E32" s="17">
        <f t="shared" si="48"/>
        <v>36590242</v>
      </c>
      <c r="F32" s="17">
        <f t="shared" ref="F32:G32" si="49">+F29</f>
        <v>36584604</v>
      </c>
      <c r="G32" s="17">
        <f t="shared" si="49"/>
        <v>37227559</v>
      </c>
      <c r="H32" s="17">
        <f t="shared" ref="H32:I32" si="50">+H29</f>
        <v>38311661</v>
      </c>
      <c r="I32" s="17">
        <f t="shared" si="50"/>
        <v>39631377</v>
      </c>
      <c r="J32" s="17">
        <f t="shared" ref="J32:K32" si="51">+J29</f>
        <v>41101603</v>
      </c>
      <c r="K32" s="17">
        <f t="shared" si="51"/>
        <v>43761984</v>
      </c>
      <c r="L32" s="17">
        <f t="shared" ref="L32" si="52">+L29</f>
        <v>41192112</v>
      </c>
      <c r="M32" s="17">
        <f t="shared" ref="M32" si="53">+M29</f>
        <v>43779781</v>
      </c>
      <c r="N32" s="17">
        <f t="shared" ref="N32:O32" si="54">+N29</f>
        <v>48117682</v>
      </c>
      <c r="O32" s="17">
        <f t="shared" si="54"/>
        <v>53195566</v>
      </c>
      <c r="P32" s="14" t="s">
        <v>39</v>
      </c>
    </row>
    <row r="33" spans="1:16" ht="16.2" x14ac:dyDescent="0.3">
      <c r="A33" s="1" t="s">
        <v>19</v>
      </c>
      <c r="B33" s="17">
        <v>10904439</v>
      </c>
      <c r="C33" s="17">
        <v>11184727</v>
      </c>
      <c r="D33" s="17">
        <v>11381385</v>
      </c>
      <c r="E33" s="17">
        <v>11613857</v>
      </c>
      <c r="F33" s="17">
        <v>11508228</v>
      </c>
      <c r="G33" s="17">
        <v>11670376</v>
      </c>
      <c r="H33" s="17">
        <v>11849200</v>
      </c>
      <c r="I33" s="17">
        <v>11962872</v>
      </c>
      <c r="J33" s="17">
        <v>12296030</v>
      </c>
      <c r="K33" s="17">
        <v>12914554</v>
      </c>
      <c r="L33" s="17">
        <v>14506760</v>
      </c>
      <c r="M33" s="17">
        <v>14433180</v>
      </c>
      <c r="N33" s="17">
        <v>14687058</v>
      </c>
      <c r="O33" s="17">
        <v>15837455</v>
      </c>
      <c r="P33" s="14" t="s">
        <v>39</v>
      </c>
    </row>
    <row r="34" spans="1:16" x14ac:dyDescent="0.3">
      <c r="A34" s="1" t="s">
        <v>20</v>
      </c>
      <c r="B34" s="17">
        <v>2672762</v>
      </c>
      <c r="C34" s="17">
        <v>2666092</v>
      </c>
      <c r="D34" s="17">
        <v>2550380</v>
      </c>
      <c r="E34" s="17">
        <v>2531709</v>
      </c>
      <c r="F34" s="17">
        <v>2534001</v>
      </c>
      <c r="G34" s="17">
        <v>2690695</v>
      </c>
      <c r="H34" s="17">
        <v>2907462</v>
      </c>
      <c r="I34" s="17">
        <v>3276442</v>
      </c>
      <c r="J34" s="17">
        <v>3557571</v>
      </c>
      <c r="K34" s="17">
        <v>3697405</v>
      </c>
      <c r="L34" s="17">
        <v>3660197</v>
      </c>
      <c r="M34" s="17">
        <v>4383432</v>
      </c>
      <c r="N34" s="17">
        <v>4600226</v>
      </c>
      <c r="O34" s="17">
        <v>4818782</v>
      </c>
      <c r="P34" s="14" t="s">
        <v>39</v>
      </c>
    </row>
    <row r="35" spans="1:16" ht="15.75" customHeight="1" x14ac:dyDescent="0.3">
      <c r="A35" s="15" t="s">
        <v>12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3">
      <c r="A36" s="1" t="s">
        <v>21</v>
      </c>
      <c r="B36" s="17">
        <v>3873185</v>
      </c>
      <c r="C36" s="17">
        <v>3919963</v>
      </c>
      <c r="D36" s="17">
        <v>3999969</v>
      </c>
      <c r="E36" s="17">
        <v>4177646</v>
      </c>
      <c r="F36" s="17">
        <v>4238966</v>
      </c>
      <c r="G36" s="17">
        <v>4012333</v>
      </c>
      <c r="H36" s="17">
        <v>4181036</v>
      </c>
      <c r="I36" s="17">
        <v>4405494</v>
      </c>
      <c r="J36" s="17">
        <v>4646243</v>
      </c>
      <c r="K36" s="17">
        <v>5015350</v>
      </c>
      <c r="L36" s="17">
        <v>5109991</v>
      </c>
      <c r="M36" s="17">
        <v>5412089</v>
      </c>
      <c r="N36" s="17">
        <v>6092219</v>
      </c>
      <c r="O36" s="17">
        <v>6684299</v>
      </c>
      <c r="P36" s="14" t="s">
        <v>39</v>
      </c>
    </row>
    <row r="37" spans="1:16" ht="15" x14ac:dyDescent="0.3">
      <c r="A37" s="1" t="s">
        <v>22</v>
      </c>
      <c r="B37" s="17">
        <v>8442385</v>
      </c>
      <c r="C37" s="17">
        <v>8482232</v>
      </c>
      <c r="D37" s="17">
        <v>8078122</v>
      </c>
      <c r="E37" s="17">
        <v>7902919</v>
      </c>
      <c r="F37" s="17">
        <v>7919205</v>
      </c>
      <c r="G37" s="17">
        <v>7852883</v>
      </c>
      <c r="H37" s="17">
        <v>7983854</v>
      </c>
      <c r="I37" s="17">
        <v>8195261</v>
      </c>
      <c r="J37" s="17">
        <v>8516566</v>
      </c>
      <c r="K37" s="17">
        <v>8974786</v>
      </c>
      <c r="L37" s="17">
        <v>8770171</v>
      </c>
      <c r="M37" s="17">
        <v>9389539</v>
      </c>
      <c r="N37" s="17">
        <v>9770935</v>
      </c>
      <c r="O37" s="17">
        <v>10607370</v>
      </c>
      <c r="P37" s="14" t="s">
        <v>39</v>
      </c>
    </row>
    <row r="38" spans="1:16" x14ac:dyDescent="0.3">
      <c r="A38" s="1" t="s">
        <v>20</v>
      </c>
      <c r="B38" s="17">
        <v>2452888</v>
      </c>
      <c r="C38" s="17">
        <v>2421939</v>
      </c>
      <c r="D38" s="17">
        <v>2417173</v>
      </c>
      <c r="E38" s="17">
        <v>2531505</v>
      </c>
      <c r="F38" s="17">
        <v>2548738</v>
      </c>
      <c r="G38" s="17">
        <v>2773124</v>
      </c>
      <c r="H38" s="17">
        <v>3024383</v>
      </c>
      <c r="I38" s="17">
        <v>3421263</v>
      </c>
      <c r="J38" s="17">
        <v>3759398</v>
      </c>
      <c r="K38" s="17">
        <v>3910010</v>
      </c>
      <c r="L38" s="17">
        <v>3797912</v>
      </c>
      <c r="M38" s="17">
        <v>4619540</v>
      </c>
      <c r="N38" s="17">
        <v>4848041</v>
      </c>
      <c r="O38" s="17">
        <v>5131808</v>
      </c>
      <c r="P38" s="14" t="s">
        <v>39</v>
      </c>
    </row>
    <row r="39" spans="1:16" x14ac:dyDescent="0.3">
      <c r="A39" s="13" t="s">
        <v>23</v>
      </c>
      <c r="B39" s="21">
        <f>+SUM(B32:B34)-SUM(B36:B38)</f>
        <v>38452671</v>
      </c>
      <c r="C39" s="21">
        <f t="shared" ref="C39:E39" si="55">+SUM(C32:C34)-SUM(C36:C38)</f>
        <v>38271053</v>
      </c>
      <c r="D39" s="21">
        <f t="shared" si="55"/>
        <v>36028100</v>
      </c>
      <c r="E39" s="21">
        <f t="shared" si="55"/>
        <v>36123738</v>
      </c>
      <c r="F39" s="21">
        <f t="shared" ref="F39:G39" si="56">+SUM(F32:F34)-SUM(F36:F38)</f>
        <v>35919924</v>
      </c>
      <c r="G39" s="21">
        <f t="shared" si="56"/>
        <v>36950290</v>
      </c>
      <c r="H39" s="21">
        <f>+SUM(H32:H34)-SUM(H36:H38)</f>
        <v>37879050</v>
      </c>
      <c r="I39" s="21">
        <f t="shared" ref="I39:J39" si="57">+SUM(I32:I34)-SUM(I36:I38)</f>
        <v>38848673</v>
      </c>
      <c r="J39" s="21">
        <f t="shared" si="57"/>
        <v>40032997</v>
      </c>
      <c r="K39" s="21">
        <f t="shared" ref="K39:M39" si="58">+SUM(K32:K34)-SUM(K36:K38)</f>
        <v>42473797</v>
      </c>
      <c r="L39" s="21">
        <f t="shared" si="58"/>
        <v>41680995</v>
      </c>
      <c r="M39" s="21">
        <f t="shared" si="58"/>
        <v>43175225</v>
      </c>
      <c r="N39" s="21">
        <f t="shared" ref="N39:O39" si="59">+SUM(N32:N34)-SUM(N36:N38)</f>
        <v>46693771</v>
      </c>
      <c r="O39" s="21">
        <f t="shared" si="59"/>
        <v>51428326</v>
      </c>
      <c r="P39" s="19">
        <v>54385843</v>
      </c>
    </row>
    <row r="40" spans="1:16" ht="24.9" customHeight="1" x14ac:dyDescent="0.3">
      <c r="A40" s="10" t="s">
        <v>31</v>
      </c>
      <c r="B40" s="9" t="s">
        <v>4</v>
      </c>
      <c r="C40" s="9" t="s">
        <v>5</v>
      </c>
      <c r="D40" s="9" t="s">
        <v>6</v>
      </c>
      <c r="E40" s="9" t="s">
        <v>7</v>
      </c>
      <c r="F40" s="9" t="s">
        <v>8</v>
      </c>
      <c r="G40" s="9" t="s">
        <v>9</v>
      </c>
      <c r="H40" s="9" t="s">
        <v>30</v>
      </c>
      <c r="I40" s="9" t="s">
        <v>38</v>
      </c>
      <c r="J40" s="9" t="str">
        <f t="shared" ref="J40:O40" si="60">+J7</f>
        <v>2018</v>
      </c>
      <c r="K40" s="9" t="str">
        <f t="shared" si="60"/>
        <v>2019</v>
      </c>
      <c r="L40" s="9" t="str">
        <f t="shared" si="60"/>
        <v>2020</v>
      </c>
      <c r="M40" s="9" t="str">
        <f t="shared" si="60"/>
        <v>2021</v>
      </c>
      <c r="N40" s="9" t="str">
        <f t="shared" si="60"/>
        <v>2022</v>
      </c>
      <c r="O40" s="9" t="str">
        <f t="shared" si="60"/>
        <v>2023(P)</v>
      </c>
      <c r="P40" s="9" t="str">
        <f>+P7</f>
        <v>2024(A)</v>
      </c>
    </row>
    <row r="41" spans="1:16" ht="15.75" customHeight="1" x14ac:dyDescent="0.3">
      <c r="A41" s="15" t="s">
        <v>10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3">
      <c r="A42" s="1" t="s">
        <v>23</v>
      </c>
      <c r="B42" s="17">
        <f t="shared" ref="B42:G42" si="61">+B$39</f>
        <v>38452671</v>
      </c>
      <c r="C42" s="17">
        <f t="shared" si="61"/>
        <v>38271053</v>
      </c>
      <c r="D42" s="17">
        <f t="shared" si="61"/>
        <v>36028100</v>
      </c>
      <c r="E42" s="17">
        <f t="shared" si="61"/>
        <v>36123738</v>
      </c>
      <c r="F42" s="17">
        <f t="shared" si="61"/>
        <v>35919924</v>
      </c>
      <c r="G42" s="17">
        <f t="shared" si="61"/>
        <v>36950290</v>
      </c>
      <c r="H42" s="17">
        <f>+H$39</f>
        <v>37879050</v>
      </c>
      <c r="I42" s="17">
        <f t="shared" ref="I42:L42" si="62">+I$39</f>
        <v>38848673</v>
      </c>
      <c r="J42" s="17">
        <f t="shared" si="62"/>
        <v>40032997</v>
      </c>
      <c r="K42" s="17">
        <f t="shared" si="62"/>
        <v>42473797</v>
      </c>
      <c r="L42" s="17">
        <f t="shared" si="62"/>
        <v>41680995</v>
      </c>
      <c r="M42" s="17">
        <f>+M$39</f>
        <v>43175225</v>
      </c>
      <c r="N42" s="17">
        <f>+N$39</f>
        <v>46693771</v>
      </c>
      <c r="O42" s="17">
        <f>+O$39</f>
        <v>51428326</v>
      </c>
      <c r="P42" s="17">
        <f>+P$39</f>
        <v>54385843</v>
      </c>
    </row>
    <row r="43" spans="1:16" x14ac:dyDescent="0.3">
      <c r="A43" s="1" t="s">
        <v>32</v>
      </c>
      <c r="B43" s="17">
        <v>8151009</v>
      </c>
      <c r="C43" s="17">
        <v>7935977</v>
      </c>
      <c r="D43" s="17">
        <v>7715900</v>
      </c>
      <c r="E43" s="17">
        <v>7614201</v>
      </c>
      <c r="F43" s="17">
        <v>7643864</v>
      </c>
      <c r="G43" s="17">
        <v>7884361</v>
      </c>
      <c r="H43" s="17">
        <v>8027344</v>
      </c>
      <c r="I43" s="17">
        <v>8301856</v>
      </c>
      <c r="J43" s="17">
        <v>8501325</v>
      </c>
      <c r="K43" s="17">
        <v>8911564</v>
      </c>
      <c r="L43" s="17">
        <v>9413447</v>
      </c>
      <c r="M43" s="17">
        <v>9921347</v>
      </c>
      <c r="N43" s="17">
        <v>10370396</v>
      </c>
      <c r="O43" s="17">
        <v>11004439</v>
      </c>
      <c r="P43" s="14" t="s">
        <v>39</v>
      </c>
    </row>
    <row r="44" spans="1:16" ht="15.75" customHeight="1" x14ac:dyDescent="0.3">
      <c r="A44" s="15" t="s">
        <v>12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3">
      <c r="A45" s="1" t="s">
        <v>33</v>
      </c>
      <c r="B45" s="17">
        <f t="shared" ref="B45:E45" si="63">+B42+B43</f>
        <v>46603680</v>
      </c>
      <c r="C45" s="17">
        <f t="shared" si="63"/>
        <v>46207030</v>
      </c>
      <c r="D45" s="17">
        <f t="shared" si="63"/>
        <v>43744000</v>
      </c>
      <c r="E45" s="17">
        <f t="shared" si="63"/>
        <v>43737939</v>
      </c>
      <c r="F45" s="17">
        <f t="shared" ref="F45:G45" si="64">+F42+F43</f>
        <v>43563788</v>
      </c>
      <c r="G45" s="17">
        <f t="shared" si="64"/>
        <v>44834651</v>
      </c>
      <c r="H45" s="17">
        <f>+H42+H43</f>
        <v>45906394</v>
      </c>
      <c r="I45" s="17">
        <f t="shared" ref="I45:J45" si="65">+I42+I43</f>
        <v>47150529</v>
      </c>
      <c r="J45" s="17">
        <f t="shared" si="65"/>
        <v>48534322</v>
      </c>
      <c r="K45" s="17">
        <f t="shared" ref="K45:N45" si="66">+K42+K43</f>
        <v>51385361</v>
      </c>
      <c r="L45" s="17">
        <f t="shared" si="66"/>
        <v>51094442</v>
      </c>
      <c r="M45" s="17">
        <f t="shared" si="66"/>
        <v>53096572</v>
      </c>
      <c r="N45" s="17">
        <f t="shared" si="66"/>
        <v>57064167</v>
      </c>
      <c r="O45" s="17">
        <f t="shared" ref="O45" si="67">+O42+O43</f>
        <v>62432765</v>
      </c>
      <c r="P45" s="14" t="s">
        <v>39</v>
      </c>
    </row>
    <row r="46" spans="1:16" ht="24.9" customHeight="1" x14ac:dyDescent="0.3">
      <c r="A46" s="10" t="s">
        <v>34</v>
      </c>
      <c r="B46" s="9" t="s">
        <v>4</v>
      </c>
      <c r="C46" s="9" t="s">
        <v>5</v>
      </c>
      <c r="D46" s="9" t="s">
        <v>6</v>
      </c>
      <c r="E46" s="9" t="s">
        <v>7</v>
      </c>
      <c r="F46" s="9" t="s">
        <v>8</v>
      </c>
      <c r="G46" s="9" t="s">
        <v>9</v>
      </c>
      <c r="H46" s="9" t="s">
        <v>30</v>
      </c>
      <c r="I46" s="9" t="s">
        <v>38</v>
      </c>
      <c r="J46" s="9" t="str">
        <f t="shared" ref="J46:O46" si="68">+J7</f>
        <v>2018</v>
      </c>
      <c r="K46" s="9" t="str">
        <f t="shared" si="68"/>
        <v>2019</v>
      </c>
      <c r="L46" s="9" t="str">
        <f t="shared" si="68"/>
        <v>2020</v>
      </c>
      <c r="M46" s="9" t="str">
        <f t="shared" si="68"/>
        <v>2021</v>
      </c>
      <c r="N46" s="9" t="str">
        <f t="shared" si="68"/>
        <v>2022</v>
      </c>
      <c r="O46" s="9" t="str">
        <f t="shared" si="68"/>
        <v>2023(P)</v>
      </c>
      <c r="P46" s="9" t="str">
        <f>+P7</f>
        <v>2024(A)</v>
      </c>
    </row>
    <row r="47" spans="1:16" ht="15.75" customHeight="1" x14ac:dyDescent="0.3">
      <c r="A47" s="15" t="s">
        <v>10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">
      <c r="A48" s="1" t="s">
        <v>23</v>
      </c>
      <c r="B48" s="17">
        <f t="shared" ref="B48:G48" si="69">+B$39</f>
        <v>38452671</v>
      </c>
      <c r="C48" s="17">
        <f t="shared" si="69"/>
        <v>38271053</v>
      </c>
      <c r="D48" s="17">
        <f t="shared" si="69"/>
        <v>36028100</v>
      </c>
      <c r="E48" s="17">
        <f t="shared" si="69"/>
        <v>36123738</v>
      </c>
      <c r="F48" s="17">
        <f t="shared" si="69"/>
        <v>35919924</v>
      </c>
      <c r="G48" s="17">
        <f t="shared" si="69"/>
        <v>36950290</v>
      </c>
      <c r="H48" s="17">
        <f>+H$39</f>
        <v>37879050</v>
      </c>
      <c r="I48" s="17">
        <f t="shared" ref="I48:P48" si="70">+I$39</f>
        <v>38848673</v>
      </c>
      <c r="J48" s="17">
        <f t="shared" si="70"/>
        <v>40032997</v>
      </c>
      <c r="K48" s="17">
        <f t="shared" si="70"/>
        <v>42473797</v>
      </c>
      <c r="L48" s="17">
        <f t="shared" si="70"/>
        <v>41680995</v>
      </c>
      <c r="M48" s="17">
        <f t="shared" si="70"/>
        <v>43175225</v>
      </c>
      <c r="N48" s="17">
        <f t="shared" si="70"/>
        <v>46693771</v>
      </c>
      <c r="O48" s="17">
        <f t="shared" si="70"/>
        <v>51428326</v>
      </c>
      <c r="P48" s="17">
        <f t="shared" si="70"/>
        <v>54385843</v>
      </c>
    </row>
    <row r="49" spans="1:16" x14ac:dyDescent="0.3">
      <c r="A49" s="1" t="s">
        <v>35</v>
      </c>
      <c r="B49" s="17">
        <v>-72163</v>
      </c>
      <c r="C49" s="17">
        <v>-103894</v>
      </c>
      <c r="D49" s="17">
        <v>-84808</v>
      </c>
      <c r="E49" s="17">
        <v>-116990</v>
      </c>
      <c r="F49" s="17">
        <v>-93348</v>
      </c>
      <c r="G49" s="17">
        <v>-139069</v>
      </c>
      <c r="H49" s="17">
        <v>-148515</v>
      </c>
      <c r="I49" s="17">
        <v>-150880</v>
      </c>
      <c r="J49" s="17">
        <v>-138441</v>
      </c>
      <c r="K49" s="17">
        <v>-134749</v>
      </c>
      <c r="L49" s="17">
        <v>-187579</v>
      </c>
      <c r="M49" s="17">
        <v>-117542</v>
      </c>
      <c r="N49" s="17">
        <v>-121386</v>
      </c>
      <c r="O49" s="17">
        <v>-49348</v>
      </c>
      <c r="P49" s="14" t="s">
        <v>39</v>
      </c>
    </row>
    <row r="50" spans="1:16" ht="15.75" customHeight="1" x14ac:dyDescent="0.3">
      <c r="A50" s="15" t="s">
        <v>12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x14ac:dyDescent="0.3">
      <c r="A51" s="1" t="s">
        <v>36</v>
      </c>
      <c r="B51" s="17">
        <v>35605095</v>
      </c>
      <c r="C51" s="17">
        <v>35695321</v>
      </c>
      <c r="D51" s="17">
        <v>35356476</v>
      </c>
      <c r="E51" s="17">
        <v>34884464</v>
      </c>
      <c r="F51" s="17">
        <v>34791303</v>
      </c>
      <c r="G51" s="17">
        <v>35209979</v>
      </c>
      <c r="H51" s="17">
        <v>35941934</v>
      </c>
      <c r="I51" s="17">
        <v>37799260</v>
      </c>
      <c r="J51" s="17">
        <v>38763661</v>
      </c>
      <c r="K51" s="17">
        <v>38129967</v>
      </c>
      <c r="L51" s="17">
        <v>33774790</v>
      </c>
      <c r="M51" s="17">
        <v>37210464</v>
      </c>
      <c r="N51" s="17">
        <v>41889427</v>
      </c>
      <c r="O51" s="17">
        <v>45944644</v>
      </c>
      <c r="P51" s="14" t="s">
        <v>39</v>
      </c>
    </row>
    <row r="52" spans="1:16" s="13" customFormat="1" x14ac:dyDescent="0.3">
      <c r="A52" s="13" t="s">
        <v>37</v>
      </c>
      <c r="B52" s="21">
        <f t="shared" ref="B52:E52" si="71">+B48+B49-B51</f>
        <v>2775413</v>
      </c>
      <c r="C52" s="21">
        <f t="shared" si="71"/>
        <v>2471838</v>
      </c>
      <c r="D52" s="21">
        <f t="shared" si="71"/>
        <v>586816</v>
      </c>
      <c r="E52" s="21">
        <f t="shared" si="71"/>
        <v>1122284</v>
      </c>
      <c r="F52" s="21">
        <f t="shared" ref="F52:G52" si="72">+F48+F49-F51</f>
        <v>1035273</v>
      </c>
      <c r="G52" s="21">
        <f t="shared" si="72"/>
        <v>1601242</v>
      </c>
      <c r="H52" s="21">
        <f>+H48+H49-H51</f>
        <v>1788601</v>
      </c>
      <c r="I52" s="21">
        <f t="shared" ref="I52:J52" si="73">+I48+I49-I51</f>
        <v>898533</v>
      </c>
      <c r="J52" s="21">
        <f t="shared" si="73"/>
        <v>1130895</v>
      </c>
      <c r="K52" s="21">
        <f t="shared" ref="K52:M52" si="74">+K48+K49-K51</f>
        <v>4209081</v>
      </c>
      <c r="L52" s="21">
        <f t="shared" si="74"/>
        <v>7718626</v>
      </c>
      <c r="M52" s="21">
        <f t="shared" si="74"/>
        <v>5847219</v>
      </c>
      <c r="N52" s="21">
        <f t="shared" ref="N52:O52" si="75">+N48+N49-N51</f>
        <v>4682958</v>
      </c>
      <c r="O52" s="21">
        <f t="shared" si="75"/>
        <v>5434334</v>
      </c>
      <c r="P52" s="21" t="s">
        <v>39</v>
      </c>
    </row>
    <row r="53" spans="1:16" x14ac:dyDescent="0.3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3">
      <c r="A54" s="29" t="s">
        <v>29</v>
      </c>
      <c r="B54" s="30">
        <v>13867</v>
      </c>
      <c r="C54" s="30">
        <v>13803</v>
      </c>
      <c r="D54" s="30">
        <v>13021</v>
      </c>
      <c r="E54" s="30">
        <v>13114</v>
      </c>
      <c r="F54" s="30">
        <v>13105</v>
      </c>
      <c r="G54" s="30">
        <v>13548</v>
      </c>
      <c r="H54" s="30">
        <v>13952</v>
      </c>
      <c r="I54" s="30">
        <v>14353</v>
      </c>
      <c r="J54" s="30">
        <v>14817</v>
      </c>
      <c r="K54" s="30">
        <v>15722</v>
      </c>
      <c r="L54" s="30">
        <v>15444</v>
      </c>
      <c r="M54" s="30">
        <v>16044</v>
      </c>
      <c r="N54" s="30">
        <v>17328</v>
      </c>
      <c r="O54" s="30">
        <v>19053</v>
      </c>
      <c r="P54" s="30">
        <v>20099</v>
      </c>
    </row>
    <row r="55" spans="1:16" ht="15" x14ac:dyDescent="0.3">
      <c r="A55" s="1" t="s">
        <v>24</v>
      </c>
    </row>
    <row r="56" spans="1:16" ht="15" x14ac:dyDescent="0.3">
      <c r="A56" s="1" t="s">
        <v>25</v>
      </c>
    </row>
    <row r="57" spans="1:16" x14ac:dyDescent="0.3">
      <c r="A57" s="1" t="s">
        <v>40</v>
      </c>
      <c r="H57" s="25"/>
      <c r="I57" s="25"/>
      <c r="J57" s="25"/>
      <c r="K57" s="25"/>
      <c r="L57" s="25"/>
      <c r="M57" s="25"/>
      <c r="N57" s="25"/>
      <c r="O57" s="25"/>
      <c r="P57" s="25"/>
    </row>
    <row r="60" spans="1:16" x14ac:dyDescent="0.3">
      <c r="H60" s="23"/>
      <c r="I60" s="23"/>
      <c r="J60" s="23"/>
    </row>
    <row r="61" spans="1:16" x14ac:dyDescent="0.3">
      <c r="A61" s="24"/>
      <c r="F61" s="23"/>
      <c r="G61" s="23"/>
      <c r="H61" s="23"/>
      <c r="I61" s="23"/>
      <c r="J61" s="23"/>
      <c r="K61" s="23"/>
      <c r="L61" s="23"/>
      <c r="M61" s="23"/>
    </row>
    <row r="62" spans="1:16" x14ac:dyDescent="0.3">
      <c r="B62" s="25"/>
      <c r="C62" s="25"/>
      <c r="D62" s="25"/>
      <c r="E62" s="25"/>
      <c r="F62" s="25"/>
      <c r="G62" s="25"/>
      <c r="H62" s="25"/>
      <c r="I62" s="25"/>
      <c r="J62" s="25"/>
      <c r="K62" s="23"/>
      <c r="L62" s="23"/>
      <c r="M62" s="23"/>
      <c r="N62" s="23"/>
      <c r="O62" s="23"/>
      <c r="P62" s="23"/>
    </row>
    <row r="64" spans="1:16" x14ac:dyDescent="0.3">
      <c r="B64" s="23"/>
      <c r="C64" s="23"/>
      <c r="D64" s="23"/>
      <c r="E64" s="23"/>
      <c r="F64" s="23"/>
      <c r="G64" s="23"/>
      <c r="K64" s="25"/>
      <c r="L64" s="25"/>
    </row>
    <row r="66" spans="2:7" x14ac:dyDescent="0.3">
      <c r="B66" s="23"/>
      <c r="C66" s="23"/>
      <c r="D66" s="23"/>
      <c r="E66" s="23"/>
      <c r="F66" s="23"/>
      <c r="G66" s="23"/>
    </row>
    <row r="68" spans="2:7" x14ac:dyDescent="0.3">
      <c r="B68" s="23"/>
      <c r="C68" s="23"/>
      <c r="D68" s="23"/>
      <c r="E68" s="23"/>
      <c r="F68" s="23"/>
      <c r="G68" s="23"/>
    </row>
    <row r="70" spans="2:7" x14ac:dyDescent="0.3">
      <c r="B70" s="23"/>
      <c r="C70" s="23"/>
      <c r="D70" s="23"/>
      <c r="E70" s="23"/>
      <c r="F70" s="23"/>
      <c r="G70" s="23"/>
    </row>
    <row r="72" spans="2:7" x14ac:dyDescent="0.3">
      <c r="B72" s="23"/>
      <c r="C72" s="23"/>
      <c r="D72" s="23"/>
      <c r="E72" s="23"/>
      <c r="F72" s="23"/>
      <c r="G72" s="23"/>
    </row>
    <row r="74" spans="2:7" x14ac:dyDescent="0.3">
      <c r="B74" s="23"/>
      <c r="C74" s="23"/>
      <c r="D74" s="23"/>
      <c r="E74" s="23"/>
      <c r="F74" s="23"/>
      <c r="G74" s="23"/>
    </row>
    <row r="76" spans="2:7" x14ac:dyDescent="0.3">
      <c r="B76" s="23"/>
      <c r="C76" s="23"/>
      <c r="D76" s="23"/>
      <c r="E76" s="23"/>
      <c r="F76" s="23"/>
      <c r="G76" s="23"/>
    </row>
    <row r="77" spans="2:7" x14ac:dyDescent="0.3">
      <c r="B77" s="23"/>
    </row>
    <row r="78" spans="2:7" x14ac:dyDescent="0.3">
      <c r="B78" s="23"/>
      <c r="C78" s="23"/>
      <c r="D78" s="23"/>
      <c r="E78" s="23"/>
      <c r="F78" s="23"/>
      <c r="G78" s="23"/>
    </row>
    <row r="79" spans="2:7" x14ac:dyDescent="0.3">
      <c r="B79" s="23"/>
      <c r="C79" s="23"/>
      <c r="D79" s="23"/>
      <c r="E79" s="23"/>
      <c r="F79" s="23"/>
      <c r="G79" s="23"/>
    </row>
    <row r="80" spans="2:7" x14ac:dyDescent="0.3">
      <c r="B80" s="23"/>
      <c r="C80" s="23"/>
      <c r="D80" s="23"/>
      <c r="E80" s="23"/>
      <c r="F80" s="23"/>
      <c r="G80" s="23"/>
    </row>
    <row r="81" spans="2:7" x14ac:dyDescent="0.3">
      <c r="B81" s="23"/>
      <c r="C81" s="23"/>
      <c r="D81" s="23"/>
      <c r="E81" s="23"/>
      <c r="F81" s="23"/>
      <c r="G81" s="23"/>
    </row>
    <row r="82" spans="2:7" x14ac:dyDescent="0.3">
      <c r="B82" s="23"/>
      <c r="C82" s="23"/>
      <c r="D82" s="23"/>
      <c r="E82" s="23"/>
      <c r="F82" s="23"/>
      <c r="G82" s="23"/>
    </row>
    <row r="83" spans="2:7" x14ac:dyDescent="0.3">
      <c r="B83" s="23"/>
      <c r="C83" s="23"/>
      <c r="D83" s="23"/>
      <c r="E83" s="23"/>
      <c r="F83" s="23"/>
      <c r="G83" s="23"/>
    </row>
    <row r="84" spans="2:7" x14ac:dyDescent="0.3">
      <c r="B84" s="23"/>
      <c r="C84" s="23"/>
      <c r="D84" s="23"/>
      <c r="E84" s="23"/>
      <c r="F84" s="23"/>
      <c r="G84" s="23"/>
    </row>
    <row r="85" spans="2:7" x14ac:dyDescent="0.3">
      <c r="B85" s="23"/>
      <c r="C85" s="23"/>
      <c r="D85" s="23"/>
      <c r="E85" s="23"/>
      <c r="F85" s="23"/>
      <c r="G85" s="23"/>
    </row>
    <row r="86" spans="2:7" x14ac:dyDescent="0.3">
      <c r="B86" s="23"/>
      <c r="C86" s="23"/>
      <c r="D86" s="23"/>
      <c r="E86" s="23"/>
      <c r="F86" s="23"/>
      <c r="G86" s="23"/>
    </row>
    <row r="87" spans="2:7" x14ac:dyDescent="0.3">
      <c r="B87" s="23"/>
      <c r="C87" s="23"/>
      <c r="D87" s="23"/>
      <c r="E87" s="23"/>
      <c r="F87" s="23"/>
      <c r="G87" s="23"/>
    </row>
    <row r="88" spans="2:7" x14ac:dyDescent="0.3">
      <c r="B88" s="23"/>
      <c r="C88" s="23"/>
      <c r="D88" s="23"/>
      <c r="E88" s="23"/>
      <c r="F88" s="23"/>
      <c r="G88" s="23"/>
    </row>
    <row r="89" spans="2:7" x14ac:dyDescent="0.3">
      <c r="B89" s="23"/>
      <c r="C89" s="23"/>
      <c r="D89" s="23"/>
      <c r="E89" s="23"/>
      <c r="F89" s="23"/>
      <c r="G89" s="23"/>
    </row>
    <row r="90" spans="2:7" x14ac:dyDescent="0.3">
      <c r="B90" s="23"/>
      <c r="C90" s="23"/>
      <c r="D90" s="23"/>
      <c r="E90" s="23"/>
      <c r="F90" s="23"/>
      <c r="G90" s="23"/>
    </row>
    <row r="91" spans="2:7" x14ac:dyDescent="0.3">
      <c r="B91" s="23"/>
      <c r="C91" s="23"/>
      <c r="D91" s="23"/>
      <c r="E91" s="23"/>
      <c r="F91" s="23"/>
      <c r="G91" s="23"/>
    </row>
    <row r="92" spans="2:7" x14ac:dyDescent="0.3">
      <c r="B92" s="23"/>
      <c r="C92" s="23"/>
      <c r="D92" s="23"/>
      <c r="E92" s="23"/>
      <c r="F92" s="23"/>
      <c r="G92" s="23"/>
    </row>
    <row r="93" spans="2:7" hidden="1" x14ac:dyDescent="0.3">
      <c r="B93" s="23"/>
    </row>
    <row r="94" spans="2:7" hidden="1" x14ac:dyDescent="0.3">
      <c r="B94" s="23"/>
    </row>
    <row r="95" spans="2:7" hidden="1" x14ac:dyDescent="0.3">
      <c r="B95" s="23"/>
    </row>
    <row r="96" spans="2:7" hidden="1" x14ac:dyDescent="0.3">
      <c r="B96" s="23"/>
    </row>
    <row r="97" spans="2:7" hidden="1" x14ac:dyDescent="0.3">
      <c r="B97" s="23"/>
    </row>
    <row r="98" spans="2:7" hidden="1" x14ac:dyDescent="0.3">
      <c r="B98" s="23"/>
    </row>
    <row r="99" spans="2:7" hidden="1" x14ac:dyDescent="0.3">
      <c r="B99" s="23"/>
    </row>
    <row r="100" spans="2:7" hidden="1" x14ac:dyDescent="0.3"/>
    <row r="101" spans="2:7" hidden="1" x14ac:dyDescent="0.3"/>
    <row r="102" spans="2:7" hidden="1" x14ac:dyDescent="0.3"/>
    <row r="103" spans="2:7" hidden="1" x14ac:dyDescent="0.3"/>
    <row r="104" spans="2:7" hidden="1" x14ac:dyDescent="0.3"/>
    <row r="105" spans="2:7" hidden="1" x14ac:dyDescent="0.3"/>
    <row r="107" spans="2:7" x14ac:dyDescent="0.3">
      <c r="B107" s="23"/>
      <c r="C107" s="23"/>
      <c r="D107" s="23"/>
      <c r="E107" s="23"/>
      <c r="F107" s="23"/>
      <c r="G107" s="23"/>
    </row>
  </sheetData>
  <phoneticPr fontId="24" type="noConversion"/>
  <pageMargins left="0.39370078740157483" right="0.39370078740157483" top="0.78740157480314965" bottom="0.98425196850393704" header="0" footer="0"/>
  <pageSetup paperSize="9" scale="9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Fogares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Jacome Rodríguez</dc:creator>
  <cp:lastModifiedBy>Esther Calvo Ocampo</cp:lastModifiedBy>
  <cp:lastPrinted>2016-08-31T07:29:30Z</cp:lastPrinted>
  <dcterms:created xsi:type="dcterms:W3CDTF">2012-05-03T07:08:28Z</dcterms:created>
  <dcterms:modified xsi:type="dcterms:W3CDTF">2026-03-17T14:24:43Z</dcterms:modified>
</cp:coreProperties>
</file>